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HP\OneDrive\Documentos\Trimestrales de todos los años\2025\INFORME TRIMESTRAL 2025 26 DE SEPTIEMBRE DE 2025\"/>
    </mc:Choice>
  </mc:AlternateContent>
  <xr:revisionPtr revIDLastSave="0" documentId="13_ncr:1_{DBC01EFD-6641-4B03-84AF-1AA28FAFC9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 Auditoria 2025" sheetId="1" r:id="rId1"/>
    <sheet name="LICENCIATURA" sheetId="2" r:id="rId2"/>
    <sheet name="POSGRADO" sheetId="3" r:id="rId3"/>
    <sheet name="PSU" sheetId="4" r:id="rId4"/>
  </sheets>
  <definedNames>
    <definedName name="_xlnm._FilterDatabase" localSheetId="0" hidden="1">'1 Auditoria 2025'!$A$14:$Y$14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5" roundtripDataSignature="AMtx7mimjuJVgLPsubBRH5GtD5TRmhMHvg=="/>
    </ext>
  </extLst>
</workbook>
</file>

<file path=xl/calcChain.xml><?xml version="1.0" encoding="utf-8"?>
<calcChain xmlns="http://schemas.openxmlformats.org/spreadsheetml/2006/main">
  <c r="E365" i="1" l="1"/>
  <c r="F365" i="1"/>
  <c r="G365" i="1"/>
  <c r="H365" i="1"/>
  <c r="I365" i="1"/>
  <c r="J365" i="1"/>
  <c r="K365" i="1"/>
  <c r="L365" i="1"/>
  <c r="M365" i="1"/>
  <c r="N365" i="1"/>
  <c r="O365" i="1"/>
  <c r="D365" i="1"/>
  <c r="E363" i="1" l="1"/>
  <c r="G363" i="1"/>
  <c r="H363" i="1"/>
  <c r="J363" i="1"/>
  <c r="K363" i="1"/>
  <c r="E349" i="1"/>
  <c r="G349" i="1"/>
  <c r="H349" i="1"/>
  <c r="J349" i="1"/>
  <c r="K349" i="1"/>
  <c r="E344" i="1"/>
  <c r="G344" i="1"/>
  <c r="H344" i="1"/>
  <c r="J344" i="1"/>
  <c r="K344" i="1"/>
  <c r="E337" i="1"/>
  <c r="G337" i="1"/>
  <c r="H337" i="1"/>
  <c r="J337" i="1"/>
  <c r="K337" i="1"/>
  <c r="E330" i="1"/>
  <c r="G330" i="1"/>
  <c r="H330" i="1"/>
  <c r="J330" i="1"/>
  <c r="K330" i="1"/>
  <c r="E324" i="1"/>
  <c r="G324" i="1"/>
  <c r="H324" i="1"/>
  <c r="J324" i="1"/>
  <c r="K324" i="1"/>
  <c r="E318" i="1"/>
  <c r="G318" i="1"/>
  <c r="H318" i="1"/>
  <c r="J318" i="1"/>
  <c r="K318" i="1"/>
  <c r="E310" i="1"/>
  <c r="G310" i="1"/>
  <c r="H310" i="1"/>
  <c r="J310" i="1"/>
  <c r="K310" i="1"/>
  <c r="E302" i="1"/>
  <c r="G302" i="1"/>
  <c r="H302" i="1"/>
  <c r="J302" i="1"/>
  <c r="K302" i="1"/>
  <c r="E295" i="1"/>
  <c r="G295" i="1"/>
  <c r="H295" i="1"/>
  <c r="J295" i="1"/>
  <c r="K295" i="1"/>
  <c r="E286" i="1"/>
  <c r="G286" i="1"/>
  <c r="H286" i="1"/>
  <c r="J286" i="1"/>
  <c r="K286" i="1"/>
  <c r="E275" i="1"/>
  <c r="G275" i="1"/>
  <c r="H275" i="1"/>
  <c r="J275" i="1"/>
  <c r="K275" i="1"/>
  <c r="E269" i="1"/>
  <c r="G269" i="1"/>
  <c r="H269" i="1"/>
  <c r="J269" i="1"/>
  <c r="K269" i="1"/>
  <c r="E263" i="1"/>
  <c r="G263" i="1"/>
  <c r="H263" i="1"/>
  <c r="J263" i="1"/>
  <c r="K263" i="1"/>
  <c r="E252" i="1"/>
  <c r="G252" i="1"/>
  <c r="H252" i="1"/>
  <c r="J252" i="1"/>
  <c r="K252" i="1"/>
  <c r="E245" i="1"/>
  <c r="G245" i="1"/>
  <c r="H245" i="1"/>
  <c r="J245" i="1"/>
  <c r="K245" i="1"/>
  <c r="E241" i="1"/>
  <c r="G241" i="1"/>
  <c r="H241" i="1"/>
  <c r="J241" i="1"/>
  <c r="K241" i="1"/>
  <c r="E234" i="1"/>
  <c r="G234" i="1"/>
  <c r="H234" i="1"/>
  <c r="J234" i="1"/>
  <c r="K234" i="1"/>
  <c r="E228" i="1"/>
  <c r="G228" i="1"/>
  <c r="H228" i="1"/>
  <c r="J228" i="1"/>
  <c r="K228" i="1"/>
  <c r="D228" i="1"/>
  <c r="E219" i="1"/>
  <c r="G219" i="1"/>
  <c r="H219" i="1"/>
  <c r="J219" i="1"/>
  <c r="K219" i="1"/>
  <c r="E212" i="1"/>
  <c r="G212" i="1"/>
  <c r="H212" i="1"/>
  <c r="J212" i="1"/>
  <c r="K212" i="1"/>
  <c r="E199" i="1"/>
  <c r="G199" i="1"/>
  <c r="H199" i="1"/>
  <c r="J199" i="1"/>
  <c r="K199" i="1"/>
  <c r="D199" i="1"/>
  <c r="E192" i="1"/>
  <c r="G192" i="1"/>
  <c r="H192" i="1"/>
  <c r="J192" i="1"/>
  <c r="K192" i="1"/>
  <c r="E182" i="1"/>
  <c r="G182" i="1"/>
  <c r="H182" i="1"/>
  <c r="J182" i="1"/>
  <c r="K182" i="1"/>
  <c r="E178" i="1"/>
  <c r="G178" i="1"/>
  <c r="H178" i="1"/>
  <c r="J178" i="1"/>
  <c r="K178" i="1"/>
  <c r="E174" i="1"/>
  <c r="G174" i="1"/>
  <c r="H174" i="1"/>
  <c r="J174" i="1"/>
  <c r="K174" i="1"/>
  <c r="E170" i="1"/>
  <c r="G170" i="1"/>
  <c r="H170" i="1"/>
  <c r="J170" i="1"/>
  <c r="K170" i="1"/>
  <c r="E158" i="1"/>
  <c r="G158" i="1"/>
  <c r="H158" i="1"/>
  <c r="J158" i="1"/>
  <c r="K158" i="1"/>
  <c r="E154" i="1"/>
  <c r="G154" i="1"/>
  <c r="H154" i="1"/>
  <c r="J154" i="1"/>
  <c r="K154" i="1"/>
  <c r="E150" i="1"/>
  <c r="G150" i="1"/>
  <c r="H150" i="1"/>
  <c r="J150" i="1"/>
  <c r="K150" i="1"/>
  <c r="E140" i="1"/>
  <c r="G140" i="1"/>
  <c r="H140" i="1"/>
  <c r="J140" i="1"/>
  <c r="K140" i="1"/>
  <c r="E131" i="1"/>
  <c r="G131" i="1"/>
  <c r="H131" i="1"/>
  <c r="J131" i="1"/>
  <c r="K131" i="1"/>
  <c r="E104" i="1"/>
  <c r="G104" i="1"/>
  <c r="H104" i="1"/>
  <c r="J104" i="1"/>
  <c r="K104" i="1"/>
  <c r="E97" i="1"/>
  <c r="G97" i="1"/>
  <c r="H97" i="1"/>
  <c r="J97" i="1"/>
  <c r="K97" i="1"/>
  <c r="E81" i="1"/>
  <c r="G81" i="1"/>
  <c r="H81" i="1"/>
  <c r="J81" i="1"/>
  <c r="K81" i="1"/>
  <c r="E66" i="1"/>
  <c r="G66" i="1"/>
  <c r="H66" i="1"/>
  <c r="J66" i="1"/>
  <c r="K66" i="1"/>
  <c r="E54" i="1"/>
  <c r="G54" i="1"/>
  <c r="H54" i="1"/>
  <c r="J54" i="1"/>
  <c r="K54" i="1"/>
  <c r="E50" i="1"/>
  <c r="G50" i="1"/>
  <c r="H50" i="1"/>
  <c r="J50" i="1"/>
  <c r="K50" i="1"/>
  <c r="E35" i="1"/>
  <c r="G35" i="1"/>
  <c r="H35" i="1"/>
  <c r="J35" i="1"/>
  <c r="K35" i="1"/>
  <c r="G331" i="1" l="1"/>
  <c r="E350" i="1"/>
  <c r="E331" i="1"/>
  <c r="G350" i="1"/>
  <c r="H296" i="1"/>
  <c r="J331" i="1"/>
  <c r="J350" i="1"/>
  <c r="H331" i="1"/>
  <c r="H350" i="1"/>
  <c r="K331" i="1"/>
  <c r="K350" i="1"/>
  <c r="G296" i="1"/>
  <c r="K296" i="1"/>
  <c r="E296" i="1"/>
  <c r="J296" i="1"/>
  <c r="H246" i="1"/>
  <c r="J246" i="1"/>
  <c r="H276" i="1"/>
  <c r="K56" i="1"/>
  <c r="K246" i="1"/>
  <c r="J276" i="1"/>
  <c r="E106" i="1"/>
  <c r="H142" i="1"/>
  <c r="E246" i="1"/>
  <c r="G276" i="1"/>
  <c r="K276" i="1"/>
  <c r="E276" i="1"/>
  <c r="E353" i="1" s="1"/>
  <c r="K83" i="1"/>
  <c r="H106" i="1"/>
  <c r="E142" i="1"/>
  <c r="G246" i="1"/>
  <c r="J183" i="1"/>
  <c r="G56" i="1"/>
  <c r="G83" i="1"/>
  <c r="H159" i="1"/>
  <c r="H83" i="1"/>
  <c r="G106" i="1"/>
  <c r="J142" i="1"/>
  <c r="E56" i="1"/>
  <c r="E83" i="1"/>
  <c r="J106" i="1"/>
  <c r="G142" i="1"/>
  <c r="J159" i="1"/>
  <c r="H183" i="1"/>
  <c r="J56" i="1"/>
  <c r="G159" i="1"/>
  <c r="G183" i="1"/>
  <c r="H56" i="1"/>
  <c r="J83" i="1"/>
  <c r="K106" i="1"/>
  <c r="K142" i="1"/>
  <c r="K159" i="1"/>
  <c r="E159" i="1"/>
  <c r="K183" i="1"/>
  <c r="E183" i="1"/>
  <c r="K353" i="1" l="1"/>
  <c r="H353" i="1"/>
  <c r="G353" i="1"/>
  <c r="J353" i="1"/>
  <c r="K254" i="1"/>
  <c r="J254" i="1"/>
  <c r="G254" i="1"/>
  <c r="H254" i="1"/>
  <c r="E254" i="1"/>
  <c r="L118" i="1"/>
  <c r="N118" i="1"/>
  <c r="M118" i="1"/>
  <c r="I118" i="1"/>
  <c r="F118" i="1"/>
  <c r="N62" i="1"/>
  <c r="M62" i="1"/>
  <c r="L62" i="1"/>
  <c r="I62" i="1"/>
  <c r="F62" i="1"/>
  <c r="D170" i="1"/>
  <c r="N169" i="1"/>
  <c r="M169" i="1"/>
  <c r="L169" i="1"/>
  <c r="I169" i="1"/>
  <c r="F169" i="1"/>
  <c r="N165" i="1"/>
  <c r="M165" i="1"/>
  <c r="L165" i="1"/>
  <c r="I165" i="1"/>
  <c r="F165" i="1"/>
  <c r="N22" i="1"/>
  <c r="N23" i="1"/>
  <c r="M23" i="1"/>
  <c r="M22" i="1"/>
  <c r="L22" i="1"/>
  <c r="L23" i="1"/>
  <c r="I22" i="1"/>
  <c r="I23" i="1"/>
  <c r="F22" i="1"/>
  <c r="F23" i="1"/>
  <c r="N18" i="1"/>
  <c r="M18" i="1"/>
  <c r="L18" i="1"/>
  <c r="I18" i="1"/>
  <c r="F18" i="1"/>
  <c r="N116" i="1"/>
  <c r="N117" i="1"/>
  <c r="M116" i="1"/>
  <c r="M117" i="1"/>
  <c r="L116" i="1"/>
  <c r="L117" i="1"/>
  <c r="I116" i="1"/>
  <c r="I117" i="1"/>
  <c r="F116" i="1"/>
  <c r="F117" i="1"/>
  <c r="D349" i="1"/>
  <c r="N348" i="1"/>
  <c r="M348" i="1"/>
  <c r="L348" i="1"/>
  <c r="I348" i="1"/>
  <c r="F348" i="1"/>
  <c r="N189" i="1"/>
  <c r="N190" i="1"/>
  <c r="M189" i="1"/>
  <c r="M190" i="1"/>
  <c r="L189" i="1"/>
  <c r="L190" i="1"/>
  <c r="I189" i="1"/>
  <c r="I190" i="1"/>
  <c r="F189" i="1"/>
  <c r="F190" i="1"/>
  <c r="O118" i="1" l="1"/>
  <c r="O62" i="1"/>
  <c r="O169" i="1"/>
  <c r="O23" i="1"/>
  <c r="O18" i="1"/>
  <c r="O165" i="1"/>
  <c r="O22" i="1"/>
  <c r="O189" i="1"/>
  <c r="O117" i="1"/>
  <c r="O116" i="1"/>
  <c r="O348" i="1"/>
  <c r="O190" i="1"/>
  <c r="F316" i="1"/>
  <c r="I70" i="1"/>
  <c r="F70" i="1"/>
  <c r="D344" i="1"/>
  <c r="N343" i="1"/>
  <c r="N344" i="1" s="1"/>
  <c r="M343" i="1"/>
  <c r="M344" i="1" s="1"/>
  <c r="L343" i="1"/>
  <c r="L344" i="1" s="1"/>
  <c r="I343" i="1"/>
  <c r="I344" i="1" s="1"/>
  <c r="F343" i="1"/>
  <c r="F344" i="1" s="1"/>
  <c r="L291" i="1"/>
  <c r="L292" i="1"/>
  <c r="L293" i="1"/>
  <c r="L294" i="1"/>
  <c r="I292" i="1"/>
  <c r="I294" i="1"/>
  <c r="I291" i="1"/>
  <c r="I293" i="1"/>
  <c r="F291" i="1"/>
  <c r="F292" i="1"/>
  <c r="F293" i="1"/>
  <c r="F294" i="1"/>
  <c r="D269" i="1"/>
  <c r="N268" i="1"/>
  <c r="M268" i="1"/>
  <c r="L268" i="1"/>
  <c r="I268" i="1"/>
  <c r="F268" i="1"/>
  <c r="D295" i="1"/>
  <c r="N294" i="1"/>
  <c r="M294" i="1"/>
  <c r="N291" i="1"/>
  <c r="N292" i="1"/>
  <c r="N293" i="1"/>
  <c r="M291" i="1"/>
  <c r="M292" i="1"/>
  <c r="M293" i="1"/>
  <c r="D275" i="1"/>
  <c r="D286" i="1"/>
  <c r="N267" i="1"/>
  <c r="M267" i="1"/>
  <c r="M282" i="1"/>
  <c r="L267" i="1"/>
  <c r="I267" i="1"/>
  <c r="F267" i="1"/>
  <c r="D263" i="1"/>
  <c r="D330" i="1"/>
  <c r="D324" i="1"/>
  <c r="N323" i="1"/>
  <c r="N324" i="1" s="1"/>
  <c r="M323" i="1"/>
  <c r="M324" i="1" s="1"/>
  <c r="L323" i="1"/>
  <c r="L324" i="1" s="1"/>
  <c r="I323" i="1"/>
  <c r="I324" i="1" s="1"/>
  <c r="F323" i="1"/>
  <c r="F324" i="1" s="1"/>
  <c r="N328" i="1"/>
  <c r="M328" i="1"/>
  <c r="L328" i="1"/>
  <c r="I328" i="1"/>
  <c r="F328" i="1"/>
  <c r="D35" i="1"/>
  <c r="L128" i="1"/>
  <c r="L127" i="1"/>
  <c r="N127" i="1"/>
  <c r="M127" i="1"/>
  <c r="I127" i="1"/>
  <c r="F127" i="1"/>
  <c r="M269" i="1" l="1"/>
  <c r="L269" i="1"/>
  <c r="F269" i="1"/>
  <c r="I269" i="1"/>
  <c r="N269" i="1"/>
  <c r="O294" i="1"/>
  <c r="O292" i="1"/>
  <c r="O291" i="1"/>
  <c r="O293" i="1"/>
  <c r="O268" i="1"/>
  <c r="D296" i="1"/>
  <c r="D276" i="1"/>
  <c r="O267" i="1"/>
  <c r="D350" i="1"/>
  <c r="D331" i="1"/>
  <c r="O328" i="1"/>
  <c r="O323" i="1"/>
  <c r="O324" i="1" s="1"/>
  <c r="O127" i="1"/>
  <c r="D50" i="1"/>
  <c r="F44" i="1"/>
  <c r="F100" i="1"/>
  <c r="O269" i="1" l="1"/>
  <c r="F91" i="1"/>
  <c r="F94" i="1"/>
  <c r="F114" i="1"/>
  <c r="L113" i="1"/>
  <c r="F147" i="1"/>
  <c r="L28" i="1"/>
  <c r="N28" i="1"/>
  <c r="M28" i="1"/>
  <c r="I28" i="1"/>
  <c r="F28" i="1"/>
  <c r="L27" i="1"/>
  <c r="N27" i="1"/>
  <c r="M27" i="1"/>
  <c r="I27" i="1"/>
  <c r="F27" i="1"/>
  <c r="M123" i="1"/>
  <c r="N123" i="1"/>
  <c r="L123" i="1"/>
  <c r="I123" i="1"/>
  <c r="F123" i="1"/>
  <c r="L283" i="1"/>
  <c r="L284" i="1"/>
  <c r="L285" i="1"/>
  <c r="L262" i="1"/>
  <c r="L263" i="1" s="1"/>
  <c r="L282" i="1"/>
  <c r="D241" i="1"/>
  <c r="F157" i="1"/>
  <c r="F158" i="1" s="1"/>
  <c r="D104" i="1"/>
  <c r="D97" i="1"/>
  <c r="D81" i="1"/>
  <c r="L239" i="1"/>
  <c r="L43" i="1"/>
  <c r="M43" i="1"/>
  <c r="N282" i="1"/>
  <c r="N283" i="1"/>
  <c r="N284" i="1"/>
  <c r="N285" i="1"/>
  <c r="M283" i="1"/>
  <c r="M284" i="1"/>
  <c r="M285" i="1"/>
  <c r="M262" i="1"/>
  <c r="M263" i="1" s="1"/>
  <c r="I283" i="1"/>
  <c r="I284" i="1"/>
  <c r="I285" i="1"/>
  <c r="I282" i="1"/>
  <c r="F282" i="1"/>
  <c r="F283" i="1"/>
  <c r="F284" i="1"/>
  <c r="F285" i="1"/>
  <c r="F262" i="1"/>
  <c r="F263" i="1" s="1"/>
  <c r="F286" i="1" l="1"/>
  <c r="L286" i="1"/>
  <c r="I286" i="1"/>
  <c r="M286" i="1"/>
  <c r="N286" i="1"/>
  <c r="O27" i="1"/>
  <c r="O28" i="1"/>
  <c r="O123" i="1"/>
  <c r="O343" i="1"/>
  <c r="O344" i="1" s="1"/>
  <c r="O282" i="1"/>
  <c r="O284" i="1"/>
  <c r="O285" i="1"/>
  <c r="O283" i="1"/>
  <c r="N262" i="1"/>
  <c r="N263" i="1" s="1"/>
  <c r="I262" i="1"/>
  <c r="I263" i="1" s="1"/>
  <c r="M239" i="1"/>
  <c r="N239" i="1"/>
  <c r="I239" i="1"/>
  <c r="F239" i="1"/>
  <c r="L77" i="1"/>
  <c r="N77" i="1"/>
  <c r="M77" i="1"/>
  <c r="I77" i="1"/>
  <c r="F77" i="1"/>
  <c r="M48" i="1"/>
  <c r="N48" i="1"/>
  <c r="L48" i="1"/>
  <c r="I48" i="1"/>
  <c r="F48" i="1"/>
  <c r="L153" i="1"/>
  <c r="L154" i="1" s="1"/>
  <c r="L80" i="1"/>
  <c r="I80" i="1"/>
  <c r="L72" i="1"/>
  <c r="L73" i="1"/>
  <c r="L74" i="1"/>
  <c r="I72" i="1"/>
  <c r="I73" i="1"/>
  <c r="O286" i="1" l="1"/>
  <c r="O262" i="1"/>
  <c r="O263" i="1" s="1"/>
  <c r="O48" i="1"/>
  <c r="O77" i="1"/>
  <c r="O239" i="1"/>
  <c r="M138" i="1"/>
  <c r="M139" i="1"/>
  <c r="I69" i="1"/>
  <c r="N26" i="1"/>
  <c r="M26" i="1"/>
  <c r="L26" i="1"/>
  <c r="I26" i="1"/>
  <c r="F26" i="1"/>
  <c r="D182" i="1"/>
  <c r="N43" i="1"/>
  <c r="I43" i="1"/>
  <c r="F43" i="1"/>
  <c r="N41" i="1"/>
  <c r="M41" i="1"/>
  <c r="L41" i="1"/>
  <c r="I41" i="1"/>
  <c r="F41" i="1"/>
  <c r="N42" i="1"/>
  <c r="M42" i="1"/>
  <c r="L42" i="1"/>
  <c r="I42" i="1"/>
  <c r="F42" i="1"/>
  <c r="N40" i="1"/>
  <c r="M40" i="1"/>
  <c r="L40" i="1"/>
  <c r="I40" i="1"/>
  <c r="F40" i="1"/>
  <c r="F233" i="1"/>
  <c r="F234" i="1" s="1"/>
  <c r="I233" i="1"/>
  <c r="I234" i="1" s="1"/>
  <c r="L233" i="1"/>
  <c r="L234" i="1" s="1"/>
  <c r="M233" i="1"/>
  <c r="M234" i="1" s="1"/>
  <c r="N233" i="1"/>
  <c r="N234" i="1" s="1"/>
  <c r="D234" i="1"/>
  <c r="N181" i="1"/>
  <c r="N182" i="1" s="1"/>
  <c r="M181" i="1"/>
  <c r="M182" i="1" s="1"/>
  <c r="N138" i="1"/>
  <c r="N76" i="1"/>
  <c r="N78" i="1"/>
  <c r="N79" i="1"/>
  <c r="N80" i="1"/>
  <c r="N70" i="1"/>
  <c r="N71" i="1"/>
  <c r="N72" i="1"/>
  <c r="N73" i="1"/>
  <c r="N74" i="1"/>
  <c r="N75" i="1"/>
  <c r="N69" i="1"/>
  <c r="M72" i="1"/>
  <c r="M73" i="1"/>
  <c r="M74" i="1"/>
  <c r="M75" i="1"/>
  <c r="M76" i="1"/>
  <c r="M78" i="1"/>
  <c r="M79" i="1"/>
  <c r="M80" i="1"/>
  <c r="M70" i="1"/>
  <c r="M71" i="1"/>
  <c r="M69" i="1"/>
  <c r="L181" i="1"/>
  <c r="L182" i="1" s="1"/>
  <c r="F80" i="1"/>
  <c r="F78" i="1"/>
  <c r="F72" i="1"/>
  <c r="F73" i="1"/>
  <c r="I74" i="1"/>
  <c r="F74" i="1"/>
  <c r="L69" i="1"/>
  <c r="F69" i="1"/>
  <c r="I181" i="1"/>
  <c r="I182" i="1" s="1"/>
  <c r="F181" i="1"/>
  <c r="F182" i="1" s="1"/>
  <c r="L168" i="1"/>
  <c r="N168" i="1"/>
  <c r="M168" i="1"/>
  <c r="I168" i="1"/>
  <c r="F168" i="1"/>
  <c r="N362" i="1"/>
  <c r="M362" i="1"/>
  <c r="M363" i="1" s="1"/>
  <c r="L362" i="1"/>
  <c r="I362" i="1"/>
  <c r="F362" i="1"/>
  <c r="K371" i="1"/>
  <c r="J371" i="1"/>
  <c r="H371" i="1"/>
  <c r="G371" i="1"/>
  <c r="E371" i="1"/>
  <c r="D363" i="1"/>
  <c r="D371" i="1" s="1"/>
  <c r="I65" i="1"/>
  <c r="I126" i="1"/>
  <c r="F371" i="1" l="1"/>
  <c r="F363" i="1"/>
  <c r="N371" i="1"/>
  <c r="N363" i="1"/>
  <c r="I371" i="1"/>
  <c r="I363" i="1"/>
  <c r="L371" i="1"/>
  <c r="L363" i="1"/>
  <c r="N81" i="1"/>
  <c r="M81" i="1"/>
  <c r="O26" i="1"/>
  <c r="O41" i="1"/>
  <c r="O43" i="1"/>
  <c r="O42" i="1"/>
  <c r="O40" i="1"/>
  <c r="O233" i="1"/>
  <c r="O234" i="1" s="1"/>
  <c r="O71" i="1"/>
  <c r="O70" i="1"/>
  <c r="O69" i="1"/>
  <c r="O79" i="1"/>
  <c r="O181" i="1"/>
  <c r="O182" i="1" s="1"/>
  <c r="O75" i="1"/>
  <c r="O76" i="1"/>
  <c r="O74" i="1"/>
  <c r="O80" i="1"/>
  <c r="O78" i="1"/>
  <c r="O73" i="1"/>
  <c r="O72" i="1"/>
  <c r="O168" i="1"/>
  <c r="O362" i="1"/>
  <c r="M371" i="1"/>
  <c r="I114" i="1"/>
  <c r="D174" i="1"/>
  <c r="L139" i="1"/>
  <c r="L70" i="1"/>
  <c r="L71" i="1"/>
  <c r="I71" i="1"/>
  <c r="F71" i="1"/>
  <c r="O371" i="1" l="1"/>
  <c r="O363" i="1"/>
  <c r="O81" i="1"/>
  <c r="F177" i="1"/>
  <c r="F178" i="1" s="1"/>
  <c r="N347" i="1"/>
  <c r="N349" i="1" s="1"/>
  <c r="N350" i="1" s="1"/>
  <c r="M347" i="1"/>
  <c r="M349" i="1" s="1"/>
  <c r="M350" i="1" s="1"/>
  <c r="L347" i="1"/>
  <c r="L349" i="1" s="1"/>
  <c r="L350" i="1" s="1"/>
  <c r="I347" i="1"/>
  <c r="I349" i="1" s="1"/>
  <c r="I350" i="1" s="1"/>
  <c r="F347" i="1"/>
  <c r="F349" i="1" s="1"/>
  <c r="F350" i="1" s="1"/>
  <c r="D158" i="1"/>
  <c r="M38" i="1"/>
  <c r="M39" i="1"/>
  <c r="M44" i="1"/>
  <c r="M45" i="1"/>
  <c r="M46" i="1"/>
  <c r="M47" i="1"/>
  <c r="M49" i="1"/>
  <c r="M50" i="1" l="1"/>
  <c r="O347" i="1"/>
  <c r="O349" i="1" s="1"/>
  <c r="O350" i="1" s="1"/>
  <c r="D337" i="1"/>
  <c r="N336" i="1"/>
  <c r="N337" i="1" s="1"/>
  <c r="M336" i="1"/>
  <c r="M337" i="1" s="1"/>
  <c r="L336" i="1"/>
  <c r="L337" i="1" s="1"/>
  <c r="I336" i="1"/>
  <c r="I337" i="1" s="1"/>
  <c r="F336" i="1"/>
  <c r="F337" i="1" s="1"/>
  <c r="N329" i="1"/>
  <c r="N330" i="1" s="1"/>
  <c r="N331" i="1" s="1"/>
  <c r="M329" i="1"/>
  <c r="M330" i="1" s="1"/>
  <c r="M331" i="1" s="1"/>
  <c r="L329" i="1"/>
  <c r="L330" i="1" s="1"/>
  <c r="L331" i="1" s="1"/>
  <c r="I329" i="1"/>
  <c r="I330" i="1" s="1"/>
  <c r="I331" i="1" s="1"/>
  <c r="F329" i="1"/>
  <c r="F330" i="1" s="1"/>
  <c r="F331" i="1" s="1"/>
  <c r="D318" i="1"/>
  <c r="N317" i="1"/>
  <c r="M317" i="1"/>
  <c r="L317" i="1"/>
  <c r="I317" i="1"/>
  <c r="F317" i="1"/>
  <c r="N316" i="1"/>
  <c r="M316" i="1"/>
  <c r="L316" i="1"/>
  <c r="I316" i="1"/>
  <c r="N315" i="1"/>
  <c r="M315" i="1"/>
  <c r="L315" i="1"/>
  <c r="L318" i="1" s="1"/>
  <c r="I315" i="1"/>
  <c r="F315" i="1"/>
  <c r="F318" i="1" s="1"/>
  <c r="D310" i="1"/>
  <c r="N309" i="1"/>
  <c r="M309" i="1"/>
  <c r="L309" i="1"/>
  <c r="I309" i="1"/>
  <c r="F309" i="1"/>
  <c r="N308" i="1"/>
  <c r="M308" i="1"/>
  <c r="M310" i="1" s="1"/>
  <c r="L308" i="1"/>
  <c r="I308" i="1"/>
  <c r="I310" i="1" s="1"/>
  <c r="F308" i="1"/>
  <c r="N290" i="1"/>
  <c r="N295" i="1" s="1"/>
  <c r="N296" i="1" s="1"/>
  <c r="M290" i="1"/>
  <c r="M295" i="1" s="1"/>
  <c r="M296" i="1" s="1"/>
  <c r="L290" i="1"/>
  <c r="L295" i="1" s="1"/>
  <c r="L296" i="1" s="1"/>
  <c r="I290" i="1"/>
  <c r="I295" i="1" s="1"/>
  <c r="I296" i="1" s="1"/>
  <c r="F290" i="1"/>
  <c r="F295" i="1" s="1"/>
  <c r="F296" i="1" s="1"/>
  <c r="D302" i="1"/>
  <c r="N301" i="1"/>
  <c r="N302" i="1" s="1"/>
  <c r="M301" i="1"/>
  <c r="M302" i="1" s="1"/>
  <c r="L301" i="1"/>
  <c r="L302" i="1" s="1"/>
  <c r="I301" i="1"/>
  <c r="I302" i="1" s="1"/>
  <c r="F301" i="1"/>
  <c r="F302" i="1" s="1"/>
  <c r="N274" i="1"/>
  <c r="N275" i="1" s="1"/>
  <c r="N276" i="1" s="1"/>
  <c r="M274" i="1"/>
  <c r="M275" i="1" s="1"/>
  <c r="M276" i="1" s="1"/>
  <c r="L274" i="1"/>
  <c r="L275" i="1" s="1"/>
  <c r="L276" i="1" s="1"/>
  <c r="I274" i="1"/>
  <c r="I275" i="1" s="1"/>
  <c r="I276" i="1" s="1"/>
  <c r="F274" i="1"/>
  <c r="F275" i="1" s="1"/>
  <c r="F276" i="1" s="1"/>
  <c r="D252" i="1"/>
  <c r="N251" i="1"/>
  <c r="N252" i="1" s="1"/>
  <c r="M251" i="1"/>
  <c r="M252" i="1" s="1"/>
  <c r="L251" i="1"/>
  <c r="L252" i="1" s="1"/>
  <c r="I251" i="1"/>
  <c r="I252" i="1" s="1"/>
  <c r="F251" i="1"/>
  <c r="F252" i="1" s="1"/>
  <c r="D245" i="1"/>
  <c r="N244" i="1"/>
  <c r="N245" i="1" s="1"/>
  <c r="M244" i="1"/>
  <c r="M245" i="1" s="1"/>
  <c r="L244" i="1"/>
  <c r="L245" i="1" s="1"/>
  <c r="I244" i="1"/>
  <c r="I245" i="1" s="1"/>
  <c r="F244" i="1"/>
  <c r="F245" i="1" s="1"/>
  <c r="N240" i="1"/>
  <c r="N241" i="1" s="1"/>
  <c r="M240" i="1"/>
  <c r="M241" i="1" s="1"/>
  <c r="L240" i="1"/>
  <c r="L241" i="1" s="1"/>
  <c r="I240" i="1"/>
  <c r="I241" i="1" s="1"/>
  <c r="F240" i="1"/>
  <c r="F241" i="1" s="1"/>
  <c r="N227" i="1"/>
  <c r="M227" i="1"/>
  <c r="L227" i="1"/>
  <c r="I227" i="1"/>
  <c r="F227" i="1"/>
  <c r="N226" i="1"/>
  <c r="M226" i="1"/>
  <c r="L226" i="1"/>
  <c r="I226" i="1"/>
  <c r="F226" i="1"/>
  <c r="N225" i="1"/>
  <c r="M225" i="1"/>
  <c r="L225" i="1"/>
  <c r="I225" i="1"/>
  <c r="F225" i="1"/>
  <c r="N224" i="1"/>
  <c r="M224" i="1"/>
  <c r="L224" i="1"/>
  <c r="I224" i="1"/>
  <c r="F224" i="1"/>
  <c r="D219" i="1"/>
  <c r="N218" i="1"/>
  <c r="M218" i="1"/>
  <c r="L218" i="1"/>
  <c r="I218" i="1"/>
  <c r="F218" i="1"/>
  <c r="N217" i="1"/>
  <c r="M217" i="1"/>
  <c r="L217" i="1"/>
  <c r="I217" i="1"/>
  <c r="F217" i="1"/>
  <c r="D212" i="1"/>
  <c r="N211" i="1"/>
  <c r="M211" i="1"/>
  <c r="L211" i="1"/>
  <c r="I211" i="1"/>
  <c r="F211" i="1"/>
  <c r="N210" i="1"/>
  <c r="M210" i="1"/>
  <c r="L210" i="1"/>
  <c r="I210" i="1"/>
  <c r="F210" i="1"/>
  <c r="N209" i="1"/>
  <c r="M209" i="1"/>
  <c r="L209" i="1"/>
  <c r="I209" i="1"/>
  <c r="F209" i="1"/>
  <c r="N208" i="1"/>
  <c r="M208" i="1"/>
  <c r="L208" i="1"/>
  <c r="I208" i="1"/>
  <c r="F208" i="1"/>
  <c r="N207" i="1"/>
  <c r="M207" i="1"/>
  <c r="L207" i="1"/>
  <c r="I207" i="1"/>
  <c r="F207" i="1"/>
  <c r="N206" i="1"/>
  <c r="M206" i="1"/>
  <c r="L206" i="1"/>
  <c r="I206" i="1"/>
  <c r="F206" i="1"/>
  <c r="N205" i="1"/>
  <c r="M205" i="1"/>
  <c r="L205" i="1"/>
  <c r="I205" i="1"/>
  <c r="F205" i="1"/>
  <c r="N204" i="1"/>
  <c r="M204" i="1"/>
  <c r="L204" i="1"/>
  <c r="I204" i="1"/>
  <c r="F204" i="1"/>
  <c r="N198" i="1"/>
  <c r="M198" i="1"/>
  <c r="L198" i="1"/>
  <c r="I198" i="1"/>
  <c r="F198" i="1"/>
  <c r="N197" i="1"/>
  <c r="M197" i="1"/>
  <c r="L197" i="1"/>
  <c r="I197" i="1"/>
  <c r="F197" i="1"/>
  <c r="D192" i="1"/>
  <c r="N191" i="1"/>
  <c r="M191" i="1"/>
  <c r="L191" i="1"/>
  <c r="I191" i="1"/>
  <c r="F191" i="1"/>
  <c r="N188" i="1"/>
  <c r="M188" i="1"/>
  <c r="L188" i="1"/>
  <c r="I188" i="1"/>
  <c r="F188" i="1"/>
  <c r="D178" i="1"/>
  <c r="N177" i="1"/>
  <c r="N178" i="1" s="1"/>
  <c r="M177" i="1"/>
  <c r="M178" i="1" s="1"/>
  <c r="L177" i="1"/>
  <c r="L178" i="1" s="1"/>
  <c r="I177" i="1"/>
  <c r="I178" i="1" s="1"/>
  <c r="N173" i="1"/>
  <c r="N174" i="1" s="1"/>
  <c r="M173" i="1"/>
  <c r="M174" i="1" s="1"/>
  <c r="L173" i="1"/>
  <c r="L174" i="1" s="1"/>
  <c r="I173" i="1"/>
  <c r="I174" i="1" s="1"/>
  <c r="F173" i="1"/>
  <c r="F174" i="1" s="1"/>
  <c r="N167" i="1"/>
  <c r="M167" i="1"/>
  <c r="L167" i="1"/>
  <c r="I167" i="1"/>
  <c r="F167" i="1"/>
  <c r="N166" i="1"/>
  <c r="M166" i="1"/>
  <c r="L166" i="1"/>
  <c r="I166" i="1"/>
  <c r="F166" i="1"/>
  <c r="N164" i="1"/>
  <c r="M164" i="1"/>
  <c r="L164" i="1"/>
  <c r="I164" i="1"/>
  <c r="F164" i="1"/>
  <c r="N157" i="1"/>
  <c r="N158" i="1" s="1"/>
  <c r="M157" i="1"/>
  <c r="M158" i="1" s="1"/>
  <c r="L157" i="1"/>
  <c r="L158" i="1" s="1"/>
  <c r="I157" i="1"/>
  <c r="I158" i="1" s="1"/>
  <c r="D154" i="1"/>
  <c r="N153" i="1"/>
  <c r="N154" i="1" s="1"/>
  <c r="M153" i="1"/>
  <c r="M154" i="1" s="1"/>
  <c r="I153" i="1"/>
  <c r="I154" i="1" s="1"/>
  <c r="F153" i="1"/>
  <c r="F154" i="1" s="1"/>
  <c r="D150" i="1"/>
  <c r="N149" i="1"/>
  <c r="M149" i="1"/>
  <c r="L149" i="1"/>
  <c r="I149" i="1"/>
  <c r="F149" i="1"/>
  <c r="N148" i="1"/>
  <c r="M148" i="1"/>
  <c r="L148" i="1"/>
  <c r="I148" i="1"/>
  <c r="F148" i="1"/>
  <c r="N147" i="1"/>
  <c r="M147" i="1"/>
  <c r="L147" i="1"/>
  <c r="I147" i="1"/>
  <c r="D140" i="1"/>
  <c r="N139" i="1"/>
  <c r="I139" i="1"/>
  <c r="F139" i="1"/>
  <c r="L138" i="1"/>
  <c r="I138" i="1"/>
  <c r="F138" i="1"/>
  <c r="N137" i="1"/>
  <c r="M137" i="1"/>
  <c r="L137" i="1"/>
  <c r="I137" i="1"/>
  <c r="F137" i="1"/>
  <c r="N136" i="1"/>
  <c r="M136" i="1"/>
  <c r="L136" i="1"/>
  <c r="I136" i="1"/>
  <c r="F136" i="1"/>
  <c r="N135" i="1"/>
  <c r="M135" i="1"/>
  <c r="L135" i="1"/>
  <c r="I135" i="1"/>
  <c r="F135" i="1"/>
  <c r="N134" i="1"/>
  <c r="M134" i="1"/>
  <c r="L134" i="1"/>
  <c r="I134" i="1"/>
  <c r="F134" i="1"/>
  <c r="D131" i="1"/>
  <c r="N130" i="1"/>
  <c r="M130" i="1"/>
  <c r="L130" i="1"/>
  <c r="I130" i="1"/>
  <c r="F130" i="1"/>
  <c r="N129" i="1"/>
  <c r="M129" i="1"/>
  <c r="L129" i="1"/>
  <c r="I129" i="1"/>
  <c r="F129" i="1"/>
  <c r="N128" i="1"/>
  <c r="M128" i="1"/>
  <c r="I128" i="1"/>
  <c r="F128" i="1"/>
  <c r="N126" i="1"/>
  <c r="M126" i="1"/>
  <c r="L126" i="1"/>
  <c r="F126" i="1"/>
  <c r="N125" i="1"/>
  <c r="M125" i="1"/>
  <c r="L125" i="1"/>
  <c r="I125" i="1"/>
  <c r="F125" i="1"/>
  <c r="N124" i="1"/>
  <c r="M124" i="1"/>
  <c r="L124" i="1"/>
  <c r="I124" i="1"/>
  <c r="F124" i="1"/>
  <c r="N122" i="1"/>
  <c r="M122" i="1"/>
  <c r="L122" i="1"/>
  <c r="I122" i="1"/>
  <c r="F122" i="1"/>
  <c r="N121" i="1"/>
  <c r="M121" i="1"/>
  <c r="L121" i="1"/>
  <c r="I121" i="1"/>
  <c r="F121" i="1"/>
  <c r="N120" i="1"/>
  <c r="M120" i="1"/>
  <c r="L120" i="1"/>
  <c r="I120" i="1"/>
  <c r="F120" i="1"/>
  <c r="N119" i="1"/>
  <c r="M119" i="1"/>
  <c r="L119" i="1"/>
  <c r="I119" i="1"/>
  <c r="F119" i="1"/>
  <c r="N115" i="1"/>
  <c r="M115" i="1"/>
  <c r="L115" i="1"/>
  <c r="I115" i="1"/>
  <c r="F115" i="1"/>
  <c r="N114" i="1"/>
  <c r="M114" i="1"/>
  <c r="L114" i="1"/>
  <c r="N113" i="1"/>
  <c r="M113" i="1"/>
  <c r="I113" i="1"/>
  <c r="F113" i="1"/>
  <c r="N112" i="1"/>
  <c r="M112" i="1"/>
  <c r="L112" i="1"/>
  <c r="I112" i="1"/>
  <c r="F112" i="1"/>
  <c r="N111" i="1"/>
  <c r="M111" i="1"/>
  <c r="L111" i="1"/>
  <c r="I111" i="1"/>
  <c r="F111" i="1"/>
  <c r="D106" i="1"/>
  <c r="N103" i="1"/>
  <c r="M103" i="1"/>
  <c r="L103" i="1"/>
  <c r="I103" i="1"/>
  <c r="F103" i="1"/>
  <c r="N102" i="1"/>
  <c r="M102" i="1"/>
  <c r="L102" i="1"/>
  <c r="I102" i="1"/>
  <c r="F102" i="1"/>
  <c r="N101" i="1"/>
  <c r="M101" i="1"/>
  <c r="L101" i="1"/>
  <c r="I101" i="1"/>
  <c r="F101" i="1"/>
  <c r="N100" i="1"/>
  <c r="M100" i="1"/>
  <c r="L100" i="1"/>
  <c r="I100" i="1"/>
  <c r="N96" i="1"/>
  <c r="M96" i="1"/>
  <c r="L96" i="1"/>
  <c r="I96" i="1"/>
  <c r="F96" i="1"/>
  <c r="N95" i="1"/>
  <c r="M95" i="1"/>
  <c r="L95" i="1"/>
  <c r="I95" i="1"/>
  <c r="F95" i="1"/>
  <c r="N94" i="1"/>
  <c r="M94" i="1"/>
  <c r="L94" i="1"/>
  <c r="I94" i="1"/>
  <c r="N93" i="1"/>
  <c r="M93" i="1"/>
  <c r="L93" i="1"/>
  <c r="I93" i="1"/>
  <c r="F93" i="1"/>
  <c r="N92" i="1"/>
  <c r="M92" i="1"/>
  <c r="L92" i="1"/>
  <c r="I92" i="1"/>
  <c r="F92" i="1"/>
  <c r="N91" i="1"/>
  <c r="M91" i="1"/>
  <c r="L91" i="1"/>
  <c r="I91" i="1"/>
  <c r="N90" i="1"/>
  <c r="M90" i="1"/>
  <c r="L90" i="1"/>
  <c r="I90" i="1"/>
  <c r="F90" i="1"/>
  <c r="N89" i="1"/>
  <c r="M89" i="1"/>
  <c r="L89" i="1"/>
  <c r="I89" i="1"/>
  <c r="F89" i="1"/>
  <c r="N88" i="1"/>
  <c r="M88" i="1"/>
  <c r="L88" i="1"/>
  <c r="I88" i="1"/>
  <c r="F88" i="1"/>
  <c r="L79" i="1"/>
  <c r="I79" i="1"/>
  <c r="F79" i="1"/>
  <c r="L76" i="1"/>
  <c r="I76" i="1"/>
  <c r="F76" i="1"/>
  <c r="L75" i="1"/>
  <c r="I75" i="1"/>
  <c r="F75" i="1"/>
  <c r="D66" i="1"/>
  <c r="D83" i="1" s="1"/>
  <c r="N65" i="1"/>
  <c r="M65" i="1"/>
  <c r="L65" i="1"/>
  <c r="F65" i="1"/>
  <c r="N64" i="1"/>
  <c r="M64" i="1"/>
  <c r="L64" i="1"/>
  <c r="I64" i="1"/>
  <c r="F64" i="1"/>
  <c r="N63" i="1"/>
  <c r="M63" i="1"/>
  <c r="L63" i="1"/>
  <c r="I63" i="1"/>
  <c r="F63" i="1"/>
  <c r="N61" i="1"/>
  <c r="M61" i="1"/>
  <c r="L61" i="1"/>
  <c r="I61" i="1"/>
  <c r="F61" i="1"/>
  <c r="D54" i="1"/>
  <c r="N53" i="1"/>
  <c r="N54" i="1" s="1"/>
  <c r="M53" i="1"/>
  <c r="M54" i="1" s="1"/>
  <c r="L53" i="1"/>
  <c r="L54" i="1" s="1"/>
  <c r="I53" i="1"/>
  <c r="I54" i="1" s="1"/>
  <c r="F53" i="1"/>
  <c r="F54" i="1" s="1"/>
  <c r="N49" i="1"/>
  <c r="L49" i="1"/>
  <c r="I49" i="1"/>
  <c r="F49" i="1"/>
  <c r="N47" i="1"/>
  <c r="L47" i="1"/>
  <c r="I47" i="1"/>
  <c r="F47" i="1"/>
  <c r="N46" i="1"/>
  <c r="L46" i="1"/>
  <c r="I46" i="1"/>
  <c r="F46" i="1"/>
  <c r="N45" i="1"/>
  <c r="L45" i="1"/>
  <c r="I45" i="1"/>
  <c r="F45" i="1"/>
  <c r="N44" i="1"/>
  <c r="L44" i="1"/>
  <c r="I44" i="1"/>
  <c r="N39" i="1"/>
  <c r="L39" i="1"/>
  <c r="I39" i="1"/>
  <c r="F39" i="1"/>
  <c r="N38" i="1"/>
  <c r="L38" i="1"/>
  <c r="I38" i="1"/>
  <c r="F38" i="1"/>
  <c r="N34" i="1"/>
  <c r="M34" i="1"/>
  <c r="L34" i="1"/>
  <c r="I34" i="1"/>
  <c r="F34" i="1"/>
  <c r="N33" i="1"/>
  <c r="M33" i="1"/>
  <c r="L33" i="1"/>
  <c r="I33" i="1"/>
  <c r="F33" i="1"/>
  <c r="N32" i="1"/>
  <c r="M32" i="1"/>
  <c r="L32" i="1"/>
  <c r="I32" i="1"/>
  <c r="F32" i="1"/>
  <c r="N31" i="1"/>
  <c r="M31" i="1"/>
  <c r="L31" i="1"/>
  <c r="I31" i="1"/>
  <c r="F31" i="1"/>
  <c r="N30" i="1"/>
  <c r="M30" i="1"/>
  <c r="L30" i="1"/>
  <c r="I30" i="1"/>
  <c r="F30" i="1"/>
  <c r="N29" i="1"/>
  <c r="M29" i="1"/>
  <c r="L29" i="1"/>
  <c r="I29" i="1"/>
  <c r="F29" i="1"/>
  <c r="N25" i="1"/>
  <c r="M25" i="1"/>
  <c r="L25" i="1"/>
  <c r="I25" i="1"/>
  <c r="F25" i="1"/>
  <c r="N24" i="1"/>
  <c r="M24" i="1"/>
  <c r="L24" i="1"/>
  <c r="I24" i="1"/>
  <c r="F24" i="1"/>
  <c r="N21" i="1"/>
  <c r="M21" i="1"/>
  <c r="L21" i="1"/>
  <c r="I21" i="1"/>
  <c r="F21" i="1"/>
  <c r="N20" i="1"/>
  <c r="M20" i="1"/>
  <c r="L20" i="1"/>
  <c r="I20" i="1"/>
  <c r="F20" i="1"/>
  <c r="N19" i="1"/>
  <c r="M19" i="1"/>
  <c r="L19" i="1"/>
  <c r="I19" i="1"/>
  <c r="F19" i="1"/>
  <c r="N17" i="1"/>
  <c r="M17" i="1"/>
  <c r="L17" i="1"/>
  <c r="I17" i="1"/>
  <c r="F17" i="1"/>
  <c r="N16" i="1"/>
  <c r="M16" i="1"/>
  <c r="L16" i="1"/>
  <c r="I16" i="1"/>
  <c r="F16" i="1"/>
  <c r="N318" i="1" l="1"/>
  <c r="F310" i="1"/>
  <c r="F353" i="1" s="1"/>
  <c r="N310" i="1"/>
  <c r="N353" i="1" s="1"/>
  <c r="I318" i="1"/>
  <c r="I353" i="1" s="1"/>
  <c r="L353" i="1"/>
  <c r="L310" i="1"/>
  <c r="M318" i="1"/>
  <c r="M353" i="1" s="1"/>
  <c r="F150" i="1"/>
  <c r="F159" i="1" s="1"/>
  <c r="F199" i="1"/>
  <c r="N199" i="1"/>
  <c r="I219" i="1"/>
  <c r="L246" i="1"/>
  <c r="I66" i="1"/>
  <c r="M35" i="1"/>
  <c r="M56" i="1" s="1"/>
  <c r="I81" i="1"/>
  <c r="F97" i="1"/>
  <c r="N97" i="1"/>
  <c r="L104" i="1"/>
  <c r="I131" i="1"/>
  <c r="L140" i="1"/>
  <c r="N150" i="1"/>
  <c r="N159" i="1" s="1"/>
  <c r="M170" i="1"/>
  <c r="M183" i="1" s="1"/>
  <c r="L192" i="1"/>
  <c r="M199" i="1"/>
  <c r="I212" i="1"/>
  <c r="F219" i="1"/>
  <c r="N219" i="1"/>
  <c r="I228" i="1"/>
  <c r="I246" i="1"/>
  <c r="L50" i="1"/>
  <c r="I199" i="1"/>
  <c r="L219" i="1"/>
  <c r="M246" i="1"/>
  <c r="L228" i="1"/>
  <c r="M228" i="1"/>
  <c r="I50" i="1"/>
  <c r="F81" i="1"/>
  <c r="F228" i="1"/>
  <c r="N228" i="1"/>
  <c r="F246" i="1"/>
  <c r="N246" i="1"/>
  <c r="L212" i="1"/>
  <c r="M212" i="1"/>
  <c r="L199" i="1"/>
  <c r="F212" i="1"/>
  <c r="N212" i="1"/>
  <c r="M219" i="1"/>
  <c r="F50" i="1"/>
  <c r="F35" i="1"/>
  <c r="N35" i="1"/>
  <c r="N50" i="1"/>
  <c r="L66" i="1"/>
  <c r="L81" i="1"/>
  <c r="I97" i="1"/>
  <c r="M104" i="1"/>
  <c r="L131" i="1"/>
  <c r="L142" i="1" s="1"/>
  <c r="M140" i="1"/>
  <c r="I150" i="1"/>
  <c r="I159" i="1" s="1"/>
  <c r="F170" i="1"/>
  <c r="F183" i="1" s="1"/>
  <c r="N170" i="1"/>
  <c r="N183" i="1" s="1"/>
  <c r="M192" i="1"/>
  <c r="I35" i="1"/>
  <c r="M66" i="1"/>
  <c r="M83" i="1" s="1"/>
  <c r="L97" i="1"/>
  <c r="N104" i="1"/>
  <c r="M131" i="1"/>
  <c r="F140" i="1"/>
  <c r="N140" i="1"/>
  <c r="L150" i="1"/>
  <c r="L159" i="1" s="1"/>
  <c r="I170" i="1"/>
  <c r="I183" i="1" s="1"/>
  <c r="F192" i="1"/>
  <c r="N192" i="1"/>
  <c r="L35" i="1"/>
  <c r="L56" i="1" s="1"/>
  <c r="F66" i="1"/>
  <c r="N66" i="1"/>
  <c r="N83" i="1" s="1"/>
  <c r="M97" i="1"/>
  <c r="I104" i="1"/>
  <c r="F104" i="1"/>
  <c r="F131" i="1"/>
  <c r="N131" i="1"/>
  <c r="N142" i="1" s="1"/>
  <c r="I140" i="1"/>
  <c r="M150" i="1"/>
  <c r="M159" i="1" s="1"/>
  <c r="L170" i="1"/>
  <c r="L183" i="1" s="1"/>
  <c r="I192" i="1"/>
  <c r="D353" i="1"/>
  <c r="D183" i="1"/>
  <c r="D159" i="1"/>
  <c r="D142" i="1"/>
  <c r="D56" i="1"/>
  <c r="O315" i="1"/>
  <c r="O90" i="1"/>
  <c r="O94" i="1"/>
  <c r="O217" i="1"/>
  <c r="O49" i="1"/>
  <c r="O137" i="1"/>
  <c r="O30" i="1"/>
  <c r="O138" i="1"/>
  <c r="O46" i="1"/>
  <c r="O101" i="1"/>
  <c r="O166" i="1"/>
  <c r="O29" i="1"/>
  <c r="O32" i="1"/>
  <c r="O134" i="1"/>
  <c r="O164" i="1"/>
  <c r="O19" i="1"/>
  <c r="O44" i="1"/>
  <c r="O47" i="1"/>
  <c r="O136" i="1"/>
  <c r="O149" i="1"/>
  <c r="O177" i="1"/>
  <c r="O178" i="1" s="1"/>
  <c r="O191" i="1"/>
  <c r="O198" i="1"/>
  <c r="O226" i="1"/>
  <c r="O45" i="1"/>
  <c r="O111" i="1"/>
  <c r="O115" i="1"/>
  <c r="O124" i="1"/>
  <c r="O126" i="1"/>
  <c r="O21" i="1"/>
  <c r="O31" i="1"/>
  <c r="O34" i="1"/>
  <c r="O38" i="1"/>
  <c r="O119" i="1"/>
  <c r="O167" i="1"/>
  <c r="O100" i="1"/>
  <c r="O103" i="1"/>
  <c r="O121" i="1"/>
  <c r="O20" i="1"/>
  <c r="O93" i="1"/>
  <c r="O113" i="1"/>
  <c r="O135" i="1"/>
  <c r="O218" i="1"/>
  <c r="O224" i="1"/>
  <c r="O317" i="1"/>
  <c r="O329" i="1"/>
  <c r="O330" i="1" s="1"/>
  <c r="O331" i="1" s="1"/>
  <c r="O39" i="1"/>
  <c r="O64" i="1"/>
  <c r="O122" i="1"/>
  <c r="O125" i="1"/>
  <c r="O129" i="1"/>
  <c r="O251" i="1"/>
  <c r="O252" i="1" s="1"/>
  <c r="O89" i="1"/>
  <c r="O92" i="1"/>
  <c r="O96" i="1"/>
  <c r="O208" i="1"/>
  <c r="O225" i="1"/>
  <c r="O244" i="1"/>
  <c r="O245" i="1" s="1"/>
  <c r="O25" i="1"/>
  <c r="O102" i="1"/>
  <c r="O130" i="1"/>
  <c r="O147" i="1"/>
  <c r="O148" i="1"/>
  <c r="O157" i="1"/>
  <c r="O158" i="1" s="1"/>
  <c r="O205" i="1"/>
  <c r="O209" i="1"/>
  <c r="D246" i="1"/>
  <c r="O24" i="1"/>
  <c r="O33" i="1"/>
  <c r="O63" i="1"/>
  <c r="O91" i="1"/>
  <c r="O95" i="1"/>
  <c r="O128" i="1"/>
  <c r="O139" i="1"/>
  <c r="O153" i="1"/>
  <c r="O154" i="1" s="1"/>
  <c r="O188" i="1"/>
  <c r="O206" i="1"/>
  <c r="O210" i="1"/>
  <c r="O301" i="1"/>
  <c r="O302" i="1" s="1"/>
  <c r="O316" i="1"/>
  <c r="O17" i="1"/>
  <c r="O114" i="1"/>
  <c r="O16" i="1"/>
  <c r="O53" i="1"/>
  <c r="O54" i="1" s="1"/>
  <c r="O173" i="1"/>
  <c r="O174" i="1" s="1"/>
  <c r="O65" i="1"/>
  <c r="O112" i="1"/>
  <c r="O120" i="1"/>
  <c r="O227" i="1"/>
  <c r="O61" i="1"/>
  <c r="O88" i="1"/>
  <c r="O207" i="1"/>
  <c r="O211" i="1"/>
  <c r="O309" i="1"/>
  <c r="O197" i="1"/>
  <c r="O240" i="1"/>
  <c r="O241" i="1" s="1"/>
  <c r="O274" i="1"/>
  <c r="O275" i="1" s="1"/>
  <c r="O276" i="1" s="1"/>
  <c r="O290" i="1"/>
  <c r="O295" i="1" s="1"/>
  <c r="O296" i="1" s="1"/>
  <c r="O336" i="1"/>
  <c r="O337" i="1" s="1"/>
  <c r="O204" i="1"/>
  <c r="O308" i="1"/>
  <c r="O310" i="1" l="1"/>
  <c r="F106" i="1"/>
  <c r="O318" i="1"/>
  <c r="O353" i="1"/>
  <c r="L106" i="1"/>
  <c r="I142" i="1"/>
  <c r="N106" i="1"/>
  <c r="I83" i="1"/>
  <c r="F83" i="1"/>
  <c r="M142" i="1"/>
  <c r="O228" i="1"/>
  <c r="O246" i="1"/>
  <c r="I56" i="1"/>
  <c r="O199" i="1"/>
  <c r="M106" i="1"/>
  <c r="O66" i="1"/>
  <c r="O83" i="1" s="1"/>
  <c r="O219" i="1"/>
  <c r="O212" i="1"/>
  <c r="O150" i="1"/>
  <c r="O159" i="1" s="1"/>
  <c r="F142" i="1"/>
  <c r="F56" i="1"/>
  <c r="O192" i="1"/>
  <c r="O131" i="1"/>
  <c r="I106" i="1"/>
  <c r="N56" i="1"/>
  <c r="O50" i="1"/>
  <c r="O170" i="1"/>
  <c r="O183" i="1" s="1"/>
  <c r="O97" i="1"/>
  <c r="O35" i="1"/>
  <c r="O104" i="1"/>
  <c r="O140" i="1"/>
  <c r="L83" i="1"/>
  <c r="K367" i="1"/>
  <c r="H367" i="1"/>
  <c r="G367" i="1"/>
  <c r="D254" i="1"/>
  <c r="D367" i="1" s="1"/>
  <c r="J367" i="1"/>
  <c r="E367" i="1"/>
  <c r="L254" i="1" l="1"/>
  <c r="N254" i="1"/>
  <c r="N367" i="1" s="1"/>
  <c r="M254" i="1"/>
  <c r="M367" i="1" s="1"/>
  <c r="F254" i="1"/>
  <c r="F367" i="1" s="1"/>
  <c r="I254" i="1"/>
  <c r="I367" i="1" s="1"/>
  <c r="O142" i="1"/>
  <c r="O106" i="1"/>
  <c r="O56" i="1"/>
  <c r="L367" i="1"/>
  <c r="O254" i="1" l="1"/>
  <c r="O367" i="1" s="1"/>
  <c r="I369" i="1"/>
  <c r="I373" i="1" s="1"/>
  <c r="H369" i="1"/>
  <c r="H373" i="1" s="1"/>
  <c r="F369" i="1"/>
  <c r="F373" i="1" s="1"/>
  <c r="L369" i="1"/>
  <c r="L373" i="1" s="1"/>
  <c r="D369" i="1"/>
  <c r="D373" i="1" s="1"/>
  <c r="M369" i="1"/>
  <c r="M373" i="1" s="1"/>
  <c r="G369" i="1"/>
  <c r="G373" i="1" s="1"/>
  <c r="N369" i="1"/>
  <c r="N373" i="1" s="1"/>
  <c r="O369" i="1"/>
  <c r="J369" i="1"/>
  <c r="J373" i="1" s="1"/>
  <c r="E369" i="1"/>
  <c r="E373" i="1" s="1"/>
  <c r="K369" i="1"/>
  <c r="K373" i="1" s="1"/>
  <c r="O373" i="1" l="1"/>
</calcChain>
</file>

<file path=xl/sharedStrings.xml><?xml version="1.0" encoding="utf-8"?>
<sst xmlns="http://schemas.openxmlformats.org/spreadsheetml/2006/main" count="1301" uniqueCount="246">
  <si>
    <t>INFORME DE MATRÍCULA</t>
  </si>
  <si>
    <t xml:space="preserve"> </t>
  </si>
  <si>
    <t>Informe Reportado del Semestre</t>
  </si>
  <si>
    <t>Informe Trimestral Reportado</t>
  </si>
  <si>
    <t>1°</t>
  </si>
  <si>
    <t>2°</t>
  </si>
  <si>
    <t>3°</t>
  </si>
  <si>
    <t>4°</t>
  </si>
  <si>
    <t>MODALIDAD  ESCOLARIZADA</t>
  </si>
  <si>
    <t>NOMBRE DEL CAMPUS:  I</t>
  </si>
  <si>
    <t xml:space="preserve">MATRÍCULA </t>
  </si>
  <si>
    <t>NIVEL</t>
  </si>
  <si>
    <t xml:space="preserve">ESCUELA / FACULTAD / CENTRO </t>
  </si>
  <si>
    <t>MUNICIPIO</t>
  </si>
  <si>
    <t>ASPIRANTES</t>
  </si>
  <si>
    <t>NUEVO INGRESO</t>
  </si>
  <si>
    <t>REINGRESO</t>
  </si>
  <si>
    <t>MATRICULA TOTAL</t>
  </si>
  <si>
    <t>LICENCIATURA</t>
  </si>
  <si>
    <t>H</t>
  </si>
  <si>
    <t>M</t>
  </si>
  <si>
    <t>Total</t>
  </si>
  <si>
    <t xml:space="preserve">Tuxtla Gutiérrez </t>
  </si>
  <si>
    <t>LICENCIATURA EN SISTEMAS COMPUTACIONALES</t>
  </si>
  <si>
    <t>LICENCIATURA EN DANZA</t>
  </si>
  <si>
    <t>LICENCIATURA EN ARQUITECTURA</t>
  </si>
  <si>
    <t>TOTAL</t>
  </si>
  <si>
    <t>MAESTRÍA</t>
  </si>
  <si>
    <t>ESCUELA / FACULTAD / CENTRO /</t>
  </si>
  <si>
    <t>ESPECIALIDAD</t>
  </si>
  <si>
    <t>DOCTORADO</t>
  </si>
  <si>
    <t>TOTAL DEL CAMPUS</t>
  </si>
  <si>
    <t>NOMBRE DEL CAMPUS: II</t>
  </si>
  <si>
    <t>LICENCIATURA EN MEDICINA VETERINARIA Y ZOOTECNIA</t>
  </si>
  <si>
    <t>Pichucalco</t>
  </si>
  <si>
    <t>ESPECIALIDAD EN GINECO - OBSTETRICIA</t>
  </si>
  <si>
    <t>NOMBRE DEL CAMPUS: III</t>
  </si>
  <si>
    <t>LICENCIATURA EN DERECHO</t>
  </si>
  <si>
    <t>Palenque</t>
  </si>
  <si>
    <t>Tapachula</t>
  </si>
  <si>
    <t>LICENCIATURA EN HISTORIA</t>
  </si>
  <si>
    <t>NOMBRE DEL CAMPUS: IV</t>
  </si>
  <si>
    <t>LICENCIATURA EN AGRONEGOCIOS</t>
  </si>
  <si>
    <t>LICENCIATURA EN COMERCIO INTERNACIONAL</t>
  </si>
  <si>
    <t>Huehuetán</t>
  </si>
  <si>
    <t>Ocozocoautla</t>
  </si>
  <si>
    <t>LICENCIATURA DE INGENIERO EN SISTEMAS COSTEROS</t>
  </si>
  <si>
    <t>NOMBRE DEL CAMPUS: V</t>
  </si>
  <si>
    <t>Villaflores</t>
  </si>
  <si>
    <t>LICENCIATURA EN INGENIERO EN DESARROLLO AGROAMBIENTAL</t>
  </si>
  <si>
    <t xml:space="preserve">Villaflores </t>
  </si>
  <si>
    <t>DOCTORADO EN CIENCIAS AGROPECUARIAS Y SUSTENTABILIDAD</t>
  </si>
  <si>
    <t>NOMBRE DEL CAMPUS: VI</t>
  </si>
  <si>
    <t>LICENCIATURA EN LENGUA Y LITERATURA HISPANOAMERICANAS</t>
  </si>
  <si>
    <t>ESPECIALIDAD EN PROCESOS CULTURALES LECTO-ESCRITORES</t>
  </si>
  <si>
    <t>Tuxtla Gutiérrez</t>
  </si>
  <si>
    <t>NOMBRE DEL CAMPUS: VII</t>
  </si>
  <si>
    <t>NOMBRE DEL CAMPUS: VIII</t>
  </si>
  <si>
    <t>Comitán</t>
  </si>
  <si>
    <t xml:space="preserve">Comitán </t>
  </si>
  <si>
    <t>NOMBRE DEL CAMPUS: IX</t>
  </si>
  <si>
    <t>Arriaga</t>
  </si>
  <si>
    <t>Tonalá</t>
  </si>
  <si>
    <t>Pijijiapan</t>
  </si>
  <si>
    <t>LICENCIATURA EN PUERICULTURA Y DESARROLLO INFANTIL</t>
  </si>
  <si>
    <t>Copainalá</t>
  </si>
  <si>
    <t>Catazajá</t>
  </si>
  <si>
    <t>MAESTRIA</t>
  </si>
  <si>
    <t xml:space="preserve">TOTAL </t>
  </si>
  <si>
    <t>DOCTORADO EN DERECHO</t>
  </si>
  <si>
    <t>LICENCIATURA EN CAFICULTURA</t>
  </si>
  <si>
    <t>Angel Albino Corzo</t>
  </si>
  <si>
    <t>TOTAL DE ESCOLARIZADA</t>
  </si>
  <si>
    <t>MODALIDAD NO ESCOLARIZADA</t>
  </si>
  <si>
    <t>NOMBRE DEL CAMPUS: I</t>
  </si>
  <si>
    <t>LICENCIATURA EN SEGURIDAD ALIMENTARIA</t>
  </si>
  <si>
    <t>LICENCIATURA EN DESARROLLO MUNICIPAL Y GOBERNABILIDAD</t>
  </si>
  <si>
    <t>LICENCIATURA EN GERENCIA SOCIAL</t>
  </si>
  <si>
    <t>LICENCIATURA EN DERECHOS HUMANOS</t>
  </si>
  <si>
    <t>TOTAL DE NO ESCOLARIZADA</t>
  </si>
  <si>
    <t>TOTAL MATRÍCULA INSTITUCIÓN</t>
  </si>
  <si>
    <t>MTRO. GABRIEL CASTELLANOS DE LA TORRE</t>
  </si>
  <si>
    <t>MTRA. GUADALUPE GUILLÉN DÍAZ</t>
  </si>
  <si>
    <t>_________________________________</t>
  </si>
  <si>
    <t>DIRECTOR DE SERVICIOS ESCOLARES</t>
  </si>
  <si>
    <t>DEPARTAMENTO DE CONTROL ESCOLAR</t>
  </si>
  <si>
    <t>NOMBRE DEL CAMPUS: ESCUELA DE ESTUDIOS AGROPECUARIOS MEZCALAPA</t>
  </si>
  <si>
    <t>NOMBRE DEL CAMPUS: FACULTAD MAYA DE ESTUDIOS AGROPECUARIOS</t>
  </si>
  <si>
    <t>NOMBRE DEL CAMPUS:  INSTITUTO DE INVESTIGACIONES JURIDICAS</t>
  </si>
  <si>
    <t>NOMBRE DEL CAMPUS: COORDINACION DE LA LICENCIATURA EN CAFICULTURA</t>
  </si>
  <si>
    <t>NOMBRE DEL CAMPUS:  FACULTAD MAYA DE ESTUDIOS AGROPECUARIOS</t>
  </si>
  <si>
    <t>NOMBRE DEL CAMPUS:  CENTRO DE ESTUDIOS PARA EL DESARROLLO MUNICIPAL Y POLITICAS PUBLICAS</t>
  </si>
  <si>
    <t>NOMBRE DEL CAMPUS:   INSTITUTO DE INVESTIGACIONES JURIDICAS</t>
  </si>
  <si>
    <t>NOMBRE DEL CAMPUS:  CENTRO DE ESTUDIOS PARA LA CONSTRUCCION DE CIUDADANIA Y LA SEGURIDAD</t>
  </si>
  <si>
    <t>MAESTRÍA EN CIENCIAS EN PRODUCCIÓN AGROPECUARIA TROPICAL</t>
  </si>
  <si>
    <t>MAESTRÍA EN ADMINISTRACIÓN CON TERMINAL EN DIRECCIÓN DE NEGOCIOS</t>
  </si>
  <si>
    <r>
      <t xml:space="preserve">NOMBRE DE LA INSTITUCION : </t>
    </r>
    <r>
      <rPr>
        <b/>
        <sz val="8"/>
        <color theme="1"/>
        <rFont val="Calibri"/>
        <family val="2"/>
      </rPr>
      <t>UNIVERSIDAD AUTÓNOMA DE CHIAPAS</t>
    </r>
  </si>
  <si>
    <t>NOMBRE DEL CAMPUS:  ESCUELA DE SISTEMAS ALIMENTARIOS</t>
  </si>
  <si>
    <t>Centro de Estudios para el Arte y la Cultura</t>
  </si>
  <si>
    <t>Facultad de Contaduría y Administración, Campus I</t>
  </si>
  <si>
    <t>Facultad de Lenguas, Campus Tuxtla</t>
  </si>
  <si>
    <t>Facultad de Ingeniería, Campus I</t>
  </si>
  <si>
    <t>Facultad de Arquitectura, Campus I</t>
  </si>
  <si>
    <t>Facultad de Ciencias en Física y Matemáticas</t>
  </si>
  <si>
    <t>Facultad de Medicina Humana "Dr. Manuel Velasco Suárez", Campus II</t>
  </si>
  <si>
    <t>Facultad de Medicina Veterinaria y Zootecnia, Campus II</t>
  </si>
  <si>
    <t>Escuela de Lenguas, Campus San Cristóbal de las Casas</t>
  </si>
  <si>
    <t>Facultad de Derecho, Campus III</t>
  </si>
  <si>
    <t>Facultad de Ciencias Sociales, Campus III</t>
  </si>
  <si>
    <t>Escuela de Lenguas, Campus Tapachula</t>
  </si>
  <si>
    <t>Facultad de Ciencias de la Administración, Campus IV</t>
  </si>
  <si>
    <t>Facultad de Medicina Humana "Dr. Manuel Velasco Suárez", Campus IV</t>
  </si>
  <si>
    <t>Facultad de Negocios, Campus IV</t>
  </si>
  <si>
    <t>Facultad de Ciencias Agrícolas, Campus IV</t>
  </si>
  <si>
    <t>Facultad de Ciencias Químicas, Campus IV</t>
  </si>
  <si>
    <t>Escuela de Ciencias Químicas</t>
  </si>
  <si>
    <t>Coordinacion de la Licenciatura en Ingeniería en Sistemas Costeros</t>
  </si>
  <si>
    <t>Instituto de Biociencias</t>
  </si>
  <si>
    <t xml:space="preserve">Escuela de Humanidades, Campus IV </t>
  </si>
  <si>
    <t>Facultad de Ciencias Agronómicas, Campus V</t>
  </si>
  <si>
    <t>Facultad de Humanidades, Campus VI</t>
  </si>
  <si>
    <t>Escuela de Contaduría y Administración, Campus VII</t>
  </si>
  <si>
    <t>Facultad de Ciencias Administrativas, Campus VIII</t>
  </si>
  <si>
    <t>Escuela de Ciencias Administrativas, Campus IX</t>
  </si>
  <si>
    <t>Escuela de Ciencias y Procesos Agropecuarios Industriales, Istmo-Costa, Campus IX</t>
  </si>
  <si>
    <t>Escuela de Ciencias Administrativas Istmo-Costa, Campus IX</t>
  </si>
  <si>
    <t>Escuela de Humanidades, Campus IX</t>
  </si>
  <si>
    <t>Escuela de Estudios Agropecuarios Mezcalapa</t>
  </si>
  <si>
    <t>Facultad Maya de Estudios Agropecuarios</t>
  </si>
  <si>
    <t>Instituto de Investigaciones Jurídicas</t>
  </si>
  <si>
    <t>Coordinación de la Licenciatura en Caficultura</t>
  </si>
  <si>
    <t>Escuela de Sistemas Alimentarios</t>
  </si>
  <si>
    <t>LICENCIATURA EN GESTIÓN PARA EL DESARROLLO Y LA DIVERSIDAD</t>
  </si>
  <si>
    <t>ESPECIALIDAD EN DIDÁCTICA DE LAS MATEMÁTICAS</t>
  </si>
  <si>
    <t>LICENCIATURA EN ADMINISTRACIÓN</t>
  </si>
  <si>
    <t>LICENCIATURA EN CONTADURÍA</t>
  </si>
  <si>
    <t>LICENCIATURA EN INGENIERÍA CIVIL</t>
  </si>
  <si>
    <t>LICENCIATURA EN FÍSICA</t>
  </si>
  <si>
    <t>LICENCIATURA EN MATEMÁTICAS APLICADAS</t>
  </si>
  <si>
    <t>LICENCIATURA EN GERONTOLOGÍA</t>
  </si>
  <si>
    <t>LICENCIATURA EN MÉDICO CIRUJANO</t>
  </si>
  <si>
    <t>LICENCIATURA EN ANTROPOLOGÍA SOCIAL</t>
  </si>
  <si>
    <t>LICENCIATURA EN ECONOMÍA</t>
  </si>
  <si>
    <t>LICENCIATURA EN SOCIOLOGÍA</t>
  </si>
  <si>
    <t>MAESTRÍA EN DESARROLLO LOCAL</t>
  </si>
  <si>
    <t>MAESTRÍA EN HISTORIA</t>
  </si>
  <si>
    <t>LICENCIATURA EN INGENIERO AGRÓNOMO</t>
  </si>
  <si>
    <t>LICENCIATURA EN INGENIERO BIOTECNÓLOGO</t>
  </si>
  <si>
    <t>LICENCIATURA EN PEDAGOGÍA</t>
  </si>
  <si>
    <t>MAESTRIA EN ADMINISTRACIÓN TERMINAL EN PERSONAL</t>
  </si>
  <si>
    <t>MAESTRIA EN ADMINISTRACIÓN TERMINAL EN FINANZAS</t>
  </si>
  <si>
    <t>LICENCIATURA EN INGLÉS</t>
  </si>
  <si>
    <t>LICENCIATURA EN GESTIÓN DE LA MICRO, PEQUEÑA Y MEDIANA EMPRESA</t>
  </si>
  <si>
    <t>LICENCIATURA EN GESTIÓN TURÍSTICA</t>
  </si>
  <si>
    <t>LICENCIATURA EN INGENIERÍA EN DESARROLLO Y TECNOLOGÍAS DE SOFTWARE</t>
  </si>
  <si>
    <t>LICENCIATURA EN MATEMÁTICAS</t>
  </si>
  <si>
    <t>LICENCIATURA EN INGENIERÍA FÍSICA</t>
  </si>
  <si>
    <t>MAESTRÍA EN ADMINISTRACIÓN CON TERMINAL EN FINANZAS</t>
  </si>
  <si>
    <t>MAESTRÍA EN ESTUDIOS FISCALES</t>
  </si>
  <si>
    <t>MAESTRÍA EN INGENIERÍA CON FORMACIÓN EN CONSTRUCCIÓN</t>
  </si>
  <si>
    <t>MAESTRÍA EN DIDÁCTICA DE LAS LENGUAS</t>
  </si>
  <si>
    <t>MAESTRÍA EN CIENCIAS MATEMÁTICAS</t>
  </si>
  <si>
    <t>MAESTRÍA EN CIENCIAS FÍSICAS</t>
  </si>
  <si>
    <t>LICENCIATURA EN GESTIÓN Y AUTODESARROLLO INDÍGENA</t>
  </si>
  <si>
    <t>MAESTRÍA EN DERECHO CONSTITUCIONAL Y AMPARO</t>
  </si>
  <si>
    <t>MAESTRíA EN ESTUDIOS SOBRE DIVERSIDAD CULTURAL Y ESPACIOS SOCIALES</t>
  </si>
  <si>
    <t>LICENCIATURA EN INGENIERÍA FORESTAL</t>
  </si>
  <si>
    <t>LICENCIATURA EN QUÍMICO FARMACOBIÓLOGO</t>
  </si>
  <si>
    <t>MAESTRÍA EN CIENCIAS EN BIOQUÍMICA CLÍNICA</t>
  </si>
  <si>
    <t>MAESTRÍA EN BIOTECNOLOGÍA</t>
  </si>
  <si>
    <t>LICENCIATURA EN INGENIERO AGRÓNOMO EN GANADERÍA AMBIENTAL</t>
  </si>
  <si>
    <t>LICENCIATURA EN FILOSOFÍA</t>
  </si>
  <si>
    <t>LICENCIATURA EN COMUNICACIÓN</t>
  </si>
  <si>
    <t>MAESTRÍA EN ESTUDIOS CULTURALES</t>
  </si>
  <si>
    <t>LICENCIATURA EN INGENIERÍA AGROINDUSTRIAL</t>
  </si>
  <si>
    <t>MAESTRÍA EN DEFENSA DE LOS DERECHOS HUMANOS</t>
  </si>
  <si>
    <t>MAESTRÍA EN GESTIÓN PARA EL DESARROLLO</t>
  </si>
  <si>
    <t>LICENCIATURA EN TECNOLOGÍAS DE INFORMACIÓN Y COMUNICACIÓN APLICADAS A LA EDUCACIÓN</t>
  </si>
  <si>
    <t>LICENCIATURA EN ESTADÍSTICA Y SISTEMAS DE INFORMACIÓN</t>
  </si>
  <si>
    <t>MODALIDAD MIXTA</t>
  </si>
  <si>
    <t>TOTAL DE MIXTA</t>
  </si>
  <si>
    <t>TUDI</t>
  </si>
  <si>
    <t>ESPECIALIDAD EN ANATOMÍA PATOLÓGICA</t>
  </si>
  <si>
    <t>ESPECIALIDAD EN GINECOLOGÍA Y OBSTETRICIA</t>
  </si>
  <si>
    <t>ESPECIALIDAD EN MEDICINA DE URGENCIAS</t>
  </si>
  <si>
    <t xml:space="preserve">ESPECIALIDAD EN MEDICINA FAMILIAR </t>
  </si>
  <si>
    <t>ESPECIALIDAD EN SUBESPECIALIDAD EN NEONATOLOGÍA</t>
  </si>
  <si>
    <t xml:space="preserve">ESPECIALIDAD EN TRAUMATOLOGÍA Y ORTOPEDIA </t>
  </si>
  <si>
    <t>Facultad de Medicina Veterinaria y Zootecnia C II, Extensión Pichucalco</t>
  </si>
  <si>
    <t>Facultad de Derecho, Campus III Extensión Palenque</t>
  </si>
  <si>
    <t>Facultad de Derecho, Campus III Extensión Tapachula</t>
  </si>
  <si>
    <t>San Cristóbal de las Casas</t>
  </si>
  <si>
    <t>NOMBRE DEL CAMPUS: CENTRO DE ESTUDIOS PARA LA CONSTRUCCION DE CIUDADANíA Y LA SEGURIDAD</t>
  </si>
  <si>
    <t>Centro de Estudios para la Construcción de Ciudadanía y la Seguridad</t>
  </si>
  <si>
    <t>Facultad Maya de Estudios Agropecuarios, Extensión Tapachula</t>
  </si>
  <si>
    <t>Centro de Estudios para el Desarrollo Municipal y Políticas Públicas</t>
  </si>
  <si>
    <t>MAESTRÍA EN ADMINISTRACIÓN CON TERMINAL EN ADMINISTRACIÓN PÚBLICA</t>
  </si>
  <si>
    <t>MAESTRÍA EN ADMINISTRACIÓN CON TERMINAL EN PERSONAL</t>
  </si>
  <si>
    <t>MAESTRÍA EN ADMINISTRACIÓN CON TERMINAL EN TECNOLOGÍAS DE INFORMACIÓN</t>
  </si>
  <si>
    <t>MAESTRÍA EN ADMINISTRACIÓN CON TERMINAL EN MERCADOTÉCNIA</t>
  </si>
  <si>
    <t>ESPECIALIDAD EN ANESTESIOLOGÍA</t>
  </si>
  <si>
    <t>ESPECIALIDAD EN CIRUGÍA GENERAL</t>
  </si>
  <si>
    <t>ESPECIALIDAD EN MEDICINA INTERNA</t>
  </si>
  <si>
    <t>ESPECIALIDAD EN PEDIATRÍA</t>
  </si>
  <si>
    <t>DOCTORADO EN ESTUDIOS REGIONALES</t>
  </si>
  <si>
    <t>MAESTRÍA EN TECNOLOGÍAS PARA LA VIVIENDA</t>
  </si>
  <si>
    <t>Facultdad de Arquitectura, Campus I</t>
  </si>
  <si>
    <t>ESPECIALIDAD EN ORTOPEDIA</t>
  </si>
  <si>
    <t>MAESTRÍA EN DERECHOS HUMANOS</t>
  </si>
  <si>
    <t>MAESTRÍA EN DERECHO</t>
  </si>
  <si>
    <t>PROFESIONAL SUPERIOR UNIVERSITARIO</t>
  </si>
  <si>
    <t>PROFESIONAL SUPERIOR UNIVERSITARIO EN ACUICULTURA</t>
  </si>
  <si>
    <t>PROFESIONAL SUPERIOR UNIVERSITARIO EN BIOTECNOLOGÍA Y ALIMENTOS</t>
  </si>
  <si>
    <t>PROFESIONAL SUPERIOR UNIVERSITARIO EN BIENESTAR HUMANO Y COMUNITARIO</t>
  </si>
  <si>
    <t>PROFESIONAL SUPERIOR UNIVERSITARIO EN AGROPECUARIO Y FORESTAL</t>
  </si>
  <si>
    <t>PROFESIONAL SUPERIOR UNIVERSITARIO EN DESARROLLO SOCIOECONÓMICO</t>
  </si>
  <si>
    <t>PROFESIONAL SUPERIOR UNIVERSITARIO EN JUSTICIA SOCIAL</t>
  </si>
  <si>
    <t>PROFESIONAL SUPERIOR UNIVERSITARIO EN INFRAESTRUCTURA Y DESARROLLO COMUNITARIO</t>
  </si>
  <si>
    <t>LICENCIATURA EN INGENIERO AGRÓNOMO TROPICAL</t>
  </si>
  <si>
    <t>LICENCIATURA EN INGENIERÍA EN CIENCIAS DE LOS MATERIALES</t>
  </si>
  <si>
    <t>LICENCIATURA EN INGENIERÍA HIDRÁULICA</t>
  </si>
  <si>
    <t>2o</t>
  </si>
  <si>
    <t>LICENCIATURA EN AGROPUECUARIO Y FORESTAL</t>
  </si>
  <si>
    <t>LICENCIATURA EN BIENESTAR HUMANO Y COMUNITARIO</t>
  </si>
  <si>
    <t>LICENCIATURA EN DESARROLLO SOCIOECONÓMICO</t>
  </si>
  <si>
    <t>LICENCIATURA EN INFRAESTRUCTURA Y DESARROLLO COMUNITARIO</t>
  </si>
  <si>
    <t>LICENCIATURA EN JUSTICIA SOCIAL</t>
  </si>
  <si>
    <t>LICENCIATURA EN INGENIERÍA CIVIL (PLAN 20070)</t>
  </si>
  <si>
    <t>Centro de Investigación de los Sistemas Costeros y Continentales (Ciscyc)</t>
  </si>
  <si>
    <t>Facultad de Ciencias Humanas para el Desarrollo Intercultural Sostenible</t>
  </si>
  <si>
    <t>LICENCIATURA DE CONTINUIDAD DEL PROFESIONAL SUPERIOR UNIVERSITARIO</t>
  </si>
  <si>
    <t>Escuela de Humanidades, Campus IV</t>
  </si>
  <si>
    <t>LICENCIATURA EN ACUICULTURA</t>
  </si>
  <si>
    <t>LICENCIATURA EN BIOSUSTENTABILIDAD</t>
  </si>
  <si>
    <t>Facultad de Ciencias de la Administración, Campus IV, Extensión Cacahoatán</t>
  </si>
  <si>
    <t>Cacahoatán</t>
  </si>
  <si>
    <t>LICENCIATURA EN GESTIÓN TURÍSTICA (PLAN 20050)</t>
  </si>
  <si>
    <t>Facultad de Contaduría y Administración, Campus I, Extensión Berriozábal</t>
  </si>
  <si>
    <t>Berriozábal</t>
  </si>
  <si>
    <t>LICENCIATURA EN COMUNICACIÓN (PLAN 20131)</t>
  </si>
  <si>
    <t>Facultad de Humanidades, Campus VI, Extensión Berriozábal</t>
  </si>
  <si>
    <t>LICENCIATURA EN MÉDICO CIRUJANO (PLAN 20130)</t>
  </si>
  <si>
    <t>1o</t>
  </si>
  <si>
    <t>LICENCIATURA EN LA ENSEÑANZA DEL INGLÉS</t>
  </si>
  <si>
    <t xml:space="preserve">LICENCIATURA EN LA ENSEÑANZA DEL INGLÉS </t>
  </si>
  <si>
    <t>FECHA DE CAPTURA: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</si>
</sst>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  <scheme val="minor"/>
    </font>
    <font>
      <b/>
      <sz val="8"/>
      <color theme="1"/>
      <name val="Calibri"/>
      <family val="2"/>
    </font>
    <font>
      <sz val="8"/>
      <color theme="1"/>
      <name val="Arial"/>
      <family val="2"/>
    </font>
    <font>
      <sz val="8"/>
      <color theme="1"/>
      <name val="Calibri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</font>
    <font>
      <sz val="8"/>
      <color rgb="FF000000"/>
      <name val="Arial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sz val="14"/>
      <color rgb="FF000000"/>
      <name val="Arial"/>
      <family val="2"/>
      <scheme val="minor"/>
    </font>
    <font>
      <b/>
      <sz val="9"/>
      <color theme="1"/>
      <name val="Calibri"/>
      <family val="2"/>
    </font>
    <font>
      <b/>
      <sz val="9"/>
      <color rgb="FF000000"/>
      <name val="Arial"/>
      <family val="2"/>
      <scheme val="minor"/>
    </font>
    <font>
      <sz val="1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right" vertical="center" wrapText="1"/>
    </xf>
    <xf numFmtId="0" fontId="3" fillId="0" borderId="5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vertical="center" wrapText="1"/>
    </xf>
    <xf numFmtId="15" fontId="3" fillId="0" borderId="0" xfId="0" applyNumberFormat="1" applyFont="1" applyFill="1" applyAlignment="1">
      <alignment horizontal="center" vertical="center" wrapText="1"/>
    </xf>
    <xf numFmtId="15" fontId="3" fillId="0" borderId="0" xfId="0" applyNumberFormat="1" applyFont="1" applyFill="1" applyAlignment="1">
      <alignment horizontal="right" vertical="center" wrapText="1"/>
    </xf>
    <xf numFmtId="15" fontId="1" fillId="0" borderId="0" xfId="0" applyNumberFormat="1" applyFont="1" applyFill="1" applyAlignment="1">
      <alignment horizontal="right" vertical="center" wrapText="1"/>
    </xf>
    <xf numFmtId="0" fontId="1" fillId="0" borderId="0" xfId="0" applyFont="1" applyFill="1" applyAlignment="1">
      <alignment horizontal="right" vertical="center" wrapText="1"/>
    </xf>
    <xf numFmtId="0" fontId="7" fillId="0" borderId="9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wrapText="1"/>
    </xf>
    <xf numFmtId="0" fontId="6" fillId="0" borderId="9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right" vertical="center" wrapText="1"/>
    </xf>
    <xf numFmtId="0" fontId="7" fillId="0" borderId="10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right" wrapText="1"/>
    </xf>
    <xf numFmtId="0" fontId="6" fillId="0" borderId="10" xfId="0" applyFont="1" applyFill="1" applyBorder="1" applyAlignment="1">
      <alignment horizontal="right" vertical="center" wrapText="1"/>
    </xf>
    <xf numFmtId="0" fontId="7" fillId="0" borderId="9" xfId="0" applyFont="1" applyFill="1" applyBorder="1" applyAlignment="1">
      <alignment horizontal="right"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/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right" wrapText="1"/>
    </xf>
    <xf numFmtId="0" fontId="7" fillId="0" borderId="0" xfId="0" applyFont="1" applyFill="1" applyAlignment="1">
      <alignment horizontal="right" vertical="center" wrapText="1"/>
    </xf>
    <xf numFmtId="0" fontId="6" fillId="0" borderId="9" xfId="0" applyFont="1" applyFill="1" applyBorder="1" applyAlignment="1">
      <alignment horizontal="left" wrapText="1"/>
    </xf>
    <xf numFmtId="0" fontId="6" fillId="0" borderId="0" xfId="0" applyFont="1" applyFill="1" applyAlignment="1">
      <alignment horizontal="right" vertical="center" wrapText="1"/>
    </xf>
    <xf numFmtId="0" fontId="7" fillId="0" borderId="2" xfId="0" applyFont="1" applyFill="1" applyBorder="1" applyAlignment="1">
      <alignment vertical="center" wrapText="1"/>
    </xf>
    <xf numFmtId="0" fontId="6" fillId="0" borderId="29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horizontal="right" vertical="center" wrapText="1"/>
    </xf>
    <xf numFmtId="0" fontId="6" fillId="0" borderId="17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horizontal="right" vertical="center" wrapText="1"/>
    </xf>
    <xf numFmtId="0" fontId="6" fillId="0" borderId="12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horizontal="right" vertical="center" wrapText="1"/>
    </xf>
    <xf numFmtId="0" fontId="6" fillId="0" borderId="9" xfId="0" applyFont="1" applyFill="1" applyBorder="1" applyAlignment="1">
      <alignment horizontal="center" wrapText="1"/>
    </xf>
    <xf numFmtId="0" fontId="6" fillId="0" borderId="0" xfId="0" applyFont="1" applyFill="1" applyAlignment="1">
      <alignment wrapText="1"/>
    </xf>
    <xf numFmtId="0" fontId="16" fillId="0" borderId="0" xfId="0" applyFont="1" applyFill="1"/>
    <xf numFmtId="0" fontId="5" fillId="0" borderId="0" xfId="0" applyFont="1" applyFill="1" applyAlignment="1">
      <alignment wrapText="1"/>
    </xf>
    <xf numFmtId="0" fontId="6" fillId="0" borderId="19" xfId="0" applyFont="1" applyFill="1" applyBorder="1" applyAlignment="1">
      <alignment horizontal="right" vertical="center" wrapText="1"/>
    </xf>
    <xf numFmtId="0" fontId="7" fillId="0" borderId="10" xfId="0" applyFont="1" applyFill="1" applyBorder="1" applyAlignment="1">
      <alignment horizontal="right" vertical="center" wrapText="1"/>
    </xf>
    <xf numFmtId="0" fontId="7" fillId="0" borderId="17" xfId="0" applyFont="1" applyFill="1" applyBorder="1" applyAlignment="1">
      <alignment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right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wrapText="1"/>
    </xf>
    <xf numFmtId="0" fontId="0" fillId="0" borderId="10" xfId="0" applyFill="1" applyBorder="1"/>
    <xf numFmtId="0" fontId="6" fillId="0" borderId="17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7" fillId="0" borderId="9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 vertical="center" wrapText="1"/>
    </xf>
    <xf numFmtId="0" fontId="4" fillId="0" borderId="10" xfId="0" applyFont="1" applyFill="1" applyBorder="1" applyAlignment="1">
      <alignment vertical="center"/>
    </xf>
    <xf numFmtId="0" fontId="7" fillId="0" borderId="16" xfId="0" applyFont="1" applyFill="1" applyBorder="1" applyAlignment="1">
      <alignment horizontal="right" vertical="center" wrapText="1"/>
    </xf>
    <xf numFmtId="0" fontId="7" fillId="0" borderId="24" xfId="0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right" wrapText="1"/>
    </xf>
    <xf numFmtId="0" fontId="5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0" fontId="11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center" wrapText="1"/>
    </xf>
    <xf numFmtId="0" fontId="11" fillId="0" borderId="0" xfId="0" applyFont="1" applyFill="1" applyAlignment="1">
      <alignment wrapText="1"/>
    </xf>
    <xf numFmtId="0" fontId="11" fillId="0" borderId="23" xfId="0" applyFont="1" applyFill="1" applyBorder="1" applyAlignment="1">
      <alignment vertical="center" wrapText="1"/>
    </xf>
    <xf numFmtId="0" fontId="12" fillId="0" borderId="0" xfId="0" applyFont="1" applyFill="1" applyAlignment="1">
      <alignment horizontal="right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right" wrapText="1"/>
    </xf>
    <xf numFmtId="0" fontId="5" fillId="0" borderId="10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right" vertical="center" wrapText="1"/>
    </xf>
    <xf numFmtId="0" fontId="0" fillId="0" borderId="10" xfId="0" applyFill="1" applyBorder="1" applyAlignment="1">
      <alignment vertical="center"/>
    </xf>
    <xf numFmtId="0" fontId="0" fillId="0" borderId="10" xfId="0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right" vertical="center"/>
    </xf>
    <xf numFmtId="0" fontId="7" fillId="0" borderId="11" xfId="0" applyFont="1" applyFill="1" applyBorder="1" applyAlignment="1">
      <alignment vertical="center" wrapText="1"/>
    </xf>
    <xf numFmtId="0" fontId="11" fillId="0" borderId="0" xfId="0" applyFont="1" applyFill="1" applyAlignment="1">
      <alignment horizontal="right" vertical="center" wrapText="1"/>
    </xf>
    <xf numFmtId="0" fontId="0" fillId="0" borderId="0" xfId="0" applyFill="1"/>
    <xf numFmtId="0" fontId="3" fillId="0" borderId="0" xfId="0" applyFont="1" applyFill="1" applyAlignment="1">
      <alignment vertical="center" wrapText="1"/>
    </xf>
    <xf numFmtId="0" fontId="7" fillId="0" borderId="33" xfId="0" applyFont="1" applyFill="1" applyBorder="1" applyAlignment="1">
      <alignment horizontal="right" wrapText="1"/>
    </xf>
    <xf numFmtId="0" fontId="7" fillId="0" borderId="33" xfId="0" applyFont="1" applyFill="1" applyBorder="1" applyAlignment="1">
      <alignment horizontal="right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5" fontId="3" fillId="0" borderId="6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6" fillId="0" borderId="11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32" xfId="0" applyFont="1" applyFill="1" applyBorder="1" applyAlignment="1">
      <alignment horizontal="left" vertical="center" wrapText="1"/>
    </xf>
    <xf numFmtId="0" fontId="0" fillId="0" borderId="0" xfId="0" applyFill="1"/>
    <xf numFmtId="0" fontId="7" fillId="0" borderId="17" xfId="0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wrapText="1"/>
    </xf>
    <xf numFmtId="0" fontId="7" fillId="0" borderId="10" xfId="0" applyFont="1" applyFill="1" applyBorder="1" applyAlignment="1">
      <alignment wrapText="1"/>
    </xf>
    <xf numFmtId="0" fontId="4" fillId="0" borderId="10" xfId="0" applyFont="1" applyFill="1" applyBorder="1" applyAlignment="1">
      <alignment horizontal="right" vertical="center"/>
    </xf>
    <xf numFmtId="0" fontId="7" fillId="0" borderId="17" xfId="0" applyFont="1" applyFill="1" applyBorder="1" applyAlignment="1">
      <alignment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right" vertical="center" wrapText="1"/>
    </xf>
    <xf numFmtId="0" fontId="6" fillId="0" borderId="36" xfId="0" applyFont="1" applyFill="1" applyBorder="1" applyAlignment="1">
      <alignment horizontal="right" vertical="center" wrapText="1"/>
    </xf>
    <xf numFmtId="0" fontId="6" fillId="0" borderId="38" xfId="0" applyFont="1" applyFill="1" applyBorder="1" applyAlignment="1">
      <alignment horizontal="right" vertical="center" wrapText="1"/>
    </xf>
    <xf numFmtId="0" fontId="6" fillId="0" borderId="18" xfId="0" applyFont="1" applyFill="1" applyBorder="1" applyAlignment="1">
      <alignment vertical="center" wrapText="1"/>
    </xf>
    <xf numFmtId="0" fontId="6" fillId="0" borderId="28" xfId="0" applyFont="1" applyFill="1" applyBorder="1" applyAlignment="1">
      <alignment vertical="center" wrapText="1"/>
    </xf>
    <xf numFmtId="0" fontId="6" fillId="0" borderId="36" xfId="0" applyFont="1" applyFill="1" applyBorder="1" applyAlignment="1">
      <alignment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38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vertical="center" wrapText="1"/>
    </xf>
    <xf numFmtId="0" fontId="7" fillId="0" borderId="17" xfId="0" applyFont="1" applyFill="1" applyBorder="1" applyAlignment="1">
      <alignment horizontal="right" vertical="center" wrapText="1"/>
    </xf>
    <xf numFmtId="0" fontId="7" fillId="0" borderId="17" xfId="0" applyFont="1" applyFill="1" applyBorder="1" applyAlignment="1">
      <alignment horizontal="right" vertical="center" wrapText="1"/>
    </xf>
    <xf numFmtId="0" fontId="0" fillId="0" borderId="0" xfId="0" applyFill="1"/>
    <xf numFmtId="0" fontId="6" fillId="0" borderId="10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wrapText="1"/>
    </xf>
    <xf numFmtId="0" fontId="0" fillId="0" borderId="0" xfId="0" applyFill="1"/>
    <xf numFmtId="0" fontId="7" fillId="3" borderId="9" xfId="0" applyFont="1" applyFill="1" applyBorder="1" applyAlignment="1">
      <alignment horizontal="right" vertical="center" wrapText="1"/>
    </xf>
    <xf numFmtId="0" fontId="7" fillId="3" borderId="17" xfId="0" applyFont="1" applyFill="1" applyBorder="1" applyAlignment="1">
      <alignment horizontal="right" vertical="center" wrapText="1"/>
    </xf>
    <xf numFmtId="0" fontId="6" fillId="3" borderId="9" xfId="0" applyFont="1" applyFill="1" applyBorder="1" applyAlignment="1">
      <alignment horizontal="right" vertical="center" wrapText="1"/>
    </xf>
    <xf numFmtId="0" fontId="7" fillId="3" borderId="12" xfId="0" applyFont="1" applyFill="1" applyBorder="1" applyAlignment="1">
      <alignment horizontal="right" vertical="center" wrapText="1"/>
    </xf>
    <xf numFmtId="0" fontId="0" fillId="0" borderId="0" xfId="0" applyFill="1"/>
    <xf numFmtId="0" fontId="0" fillId="0" borderId="0" xfId="0" applyFill="1"/>
    <xf numFmtId="0" fontId="0" fillId="0" borderId="0" xfId="0" applyFill="1"/>
    <xf numFmtId="0" fontId="3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15" fontId="3" fillId="0" borderId="6" xfId="0" applyNumberFormat="1" applyFont="1" applyFill="1" applyBorder="1" applyAlignment="1">
      <alignment horizontal="right" vertical="center" wrapText="1"/>
    </xf>
    <xf numFmtId="0" fontId="4" fillId="0" borderId="8" xfId="0" applyFont="1" applyFill="1" applyBorder="1" applyAlignment="1">
      <alignment horizontal="right" vertical="center"/>
    </xf>
    <xf numFmtId="15" fontId="1" fillId="0" borderId="6" xfId="0" applyNumberFormat="1" applyFont="1" applyFill="1" applyBorder="1" applyAlignment="1">
      <alignment horizontal="right" vertical="center" wrapText="1"/>
    </xf>
    <xf numFmtId="15" fontId="1" fillId="5" borderId="6" xfId="0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0" fontId="0" fillId="4" borderId="0" xfId="0" applyFill="1"/>
    <xf numFmtId="0" fontId="5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/>
    <xf numFmtId="0" fontId="4" fillId="0" borderId="8" xfId="0" applyFont="1" applyFill="1" applyBorder="1"/>
    <xf numFmtId="0" fontId="5" fillId="0" borderId="6" xfId="0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righ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right" vertical="center" wrapText="1"/>
    </xf>
    <xf numFmtId="0" fontId="7" fillId="0" borderId="6" xfId="0" applyFont="1" applyFill="1" applyBorder="1" applyAlignment="1">
      <alignment horizontal="right" wrapText="1"/>
    </xf>
    <xf numFmtId="0" fontId="7" fillId="0" borderId="11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/>
    </xf>
    <xf numFmtId="0" fontId="7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/>
    <xf numFmtId="0" fontId="1" fillId="0" borderId="6" xfId="0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center" wrapText="1"/>
    </xf>
    <xf numFmtId="0" fontId="0" fillId="0" borderId="0" xfId="0" applyFill="1"/>
    <xf numFmtId="0" fontId="14" fillId="0" borderId="0" xfId="0" applyFont="1" applyFill="1" applyAlignment="1">
      <alignment horizontal="center" wrapText="1"/>
    </xf>
    <xf numFmtId="0" fontId="15" fillId="0" borderId="0" xfId="0" applyFont="1" applyFill="1" applyAlignment="1">
      <alignment horizontal="center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wrapText="1"/>
    </xf>
    <xf numFmtId="0" fontId="4" fillId="0" borderId="3" xfId="0" applyFont="1" applyFill="1" applyBorder="1"/>
    <xf numFmtId="0" fontId="4" fillId="0" borderId="4" xfId="0" applyFont="1" applyFill="1" applyBorder="1"/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right" wrapText="1"/>
    </xf>
    <xf numFmtId="0" fontId="7" fillId="0" borderId="28" xfId="0" applyFont="1" applyFill="1" applyBorder="1" applyAlignment="1">
      <alignment horizontal="right" wrapText="1"/>
    </xf>
    <xf numFmtId="0" fontId="7" fillId="0" borderId="32" xfId="0" applyFont="1" applyFill="1" applyBorder="1" applyAlignment="1">
      <alignment horizontal="right" wrapText="1"/>
    </xf>
    <xf numFmtId="0" fontId="7" fillId="0" borderId="7" xfId="0" applyFont="1" applyFill="1" applyBorder="1" applyAlignment="1">
      <alignment horizontal="right" wrapText="1"/>
    </xf>
    <xf numFmtId="0" fontId="7" fillId="0" borderId="8" xfId="0" applyFont="1" applyFill="1" applyBorder="1" applyAlignment="1">
      <alignment horizontal="right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29" xfId="0" applyFont="1" applyFill="1" applyBorder="1" applyAlignment="1">
      <alignment horizontal="right" wrapText="1"/>
    </xf>
    <xf numFmtId="0" fontId="7" fillId="0" borderId="30" xfId="0" applyFont="1" applyFill="1" applyBorder="1" applyAlignment="1">
      <alignment horizontal="right" wrapText="1"/>
    </xf>
    <xf numFmtId="0" fontId="7" fillId="0" borderId="31" xfId="0" applyFont="1" applyFill="1" applyBorder="1" applyAlignment="1">
      <alignment horizontal="right" wrapText="1"/>
    </xf>
    <xf numFmtId="0" fontId="7" fillId="0" borderId="7" xfId="0" applyFont="1" applyFill="1" applyBorder="1" applyAlignment="1">
      <alignment horizontal="right" vertical="center" wrapText="1"/>
    </xf>
    <xf numFmtId="0" fontId="7" fillId="0" borderId="8" xfId="0" applyFont="1" applyFill="1" applyBorder="1" applyAlignment="1">
      <alignment horizontal="right" vertical="center" wrapText="1"/>
    </xf>
    <xf numFmtId="0" fontId="7" fillId="0" borderId="12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/>
    </xf>
    <xf numFmtId="0" fontId="7" fillId="0" borderId="17" xfId="0" applyFont="1" applyFill="1" applyBorder="1" applyAlignment="1">
      <alignment horizontal="center" vertical="center" wrapText="1"/>
    </xf>
    <xf numFmtId="0" fontId="4" fillId="0" borderId="17" xfId="0" applyFont="1" applyFill="1" applyBorder="1"/>
    <xf numFmtId="0" fontId="7" fillId="0" borderId="17" xfId="0" applyFont="1" applyFill="1" applyBorder="1" applyAlignment="1">
      <alignment horizontal="right" vertical="center" wrapText="1"/>
    </xf>
    <xf numFmtId="0" fontId="4" fillId="0" borderId="17" xfId="0" applyFont="1" applyFill="1" applyBorder="1" applyAlignment="1">
      <alignment horizontal="right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right" vertical="center" wrapText="1"/>
    </xf>
    <xf numFmtId="0" fontId="4" fillId="0" borderId="38" xfId="0" applyFont="1" applyFill="1" applyBorder="1" applyAlignment="1">
      <alignment horizontal="right" vertical="center"/>
    </xf>
    <xf numFmtId="0" fontId="7" fillId="0" borderId="13" xfId="0" applyFont="1" applyFill="1" applyBorder="1" applyAlignment="1">
      <alignment horizontal="right" wrapText="1"/>
    </xf>
    <xf numFmtId="0" fontId="7" fillId="0" borderId="14" xfId="0" applyFont="1" applyFill="1" applyBorder="1" applyAlignment="1">
      <alignment horizontal="right" wrapText="1"/>
    </xf>
    <xf numFmtId="0" fontId="7" fillId="0" borderId="15" xfId="0" applyFont="1" applyFill="1" applyBorder="1" applyAlignment="1">
      <alignment horizontal="right" wrapText="1"/>
    </xf>
    <xf numFmtId="0" fontId="7" fillId="0" borderId="3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7" fillId="0" borderId="17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right" vertical="center" wrapText="1"/>
    </xf>
    <xf numFmtId="0" fontId="13" fillId="0" borderId="0" xfId="0" applyFont="1" applyFill="1" applyAlignment="1">
      <alignment horizontal="right" vertical="center"/>
    </xf>
    <xf numFmtId="0" fontId="7" fillId="0" borderId="25" xfId="0" applyFont="1" applyFill="1" applyBorder="1" applyAlignment="1">
      <alignment horizontal="right" wrapText="1"/>
    </xf>
    <xf numFmtId="0" fontId="7" fillId="0" borderId="26" xfId="0" applyFont="1" applyFill="1" applyBorder="1" applyAlignment="1">
      <alignment horizontal="right" wrapText="1"/>
    </xf>
    <xf numFmtId="0" fontId="7" fillId="0" borderId="27" xfId="0" applyFont="1" applyFill="1" applyBorder="1" applyAlignment="1">
      <alignment horizontal="right" wrapText="1"/>
    </xf>
    <xf numFmtId="0" fontId="10" fillId="0" borderId="1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34" xfId="0" applyFont="1" applyFill="1" applyBorder="1" applyAlignment="1">
      <alignment horizontal="center" wrapText="1"/>
    </xf>
    <xf numFmtId="0" fontId="7" fillId="0" borderId="20" xfId="0" applyFont="1" applyFill="1" applyBorder="1" applyAlignment="1">
      <alignment horizontal="right" vertical="center" wrapText="1"/>
    </xf>
    <xf numFmtId="0" fontId="7" fillId="0" borderId="21" xfId="0" applyFont="1" applyFill="1" applyBorder="1" applyAlignment="1">
      <alignment horizontal="right" vertical="center" wrapText="1"/>
    </xf>
    <xf numFmtId="0" fontId="7" fillId="0" borderId="22" xfId="0" applyFont="1" applyFill="1" applyBorder="1" applyAlignment="1">
      <alignment horizontal="right" vertical="center" wrapText="1"/>
    </xf>
    <xf numFmtId="0" fontId="7" fillId="4" borderId="3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4</xdr:row>
      <xdr:rowOff>38100</xdr:rowOff>
    </xdr:from>
    <xdr:ext cx="657225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704850"/>
          <a:ext cx="657225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95250</xdr:colOff>
      <xdr:row>0</xdr:row>
      <xdr:rowOff>38100</xdr:rowOff>
    </xdr:from>
    <xdr:to>
      <xdr:col>0</xdr:col>
      <xdr:colOff>2665702</xdr:colOff>
      <xdr:row>3</xdr:row>
      <xdr:rowOff>131618</xdr:rowOff>
    </xdr:to>
    <xdr:pic>
      <xdr:nvPicPr>
        <xdr:cNvPr id="3" name="Imagen 3" descr="Ver las imágenes de ori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99" b="32159"/>
        <a:stretch/>
      </xdr:blipFill>
      <xdr:spPr bwMode="auto">
        <a:xfrm>
          <a:off x="95250" y="38100"/>
          <a:ext cx="2566988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323850</xdr:colOff>
      <xdr:row>0</xdr:row>
      <xdr:rowOff>76200</xdr:rowOff>
    </xdr:from>
    <xdr:to>
      <xdr:col>14</xdr:col>
      <xdr:colOff>409575</xdr:colOff>
      <xdr:row>3</xdr:row>
      <xdr:rowOff>95250</xdr:rowOff>
    </xdr:to>
    <xdr:sp macro="" textlink="">
      <xdr:nvSpPr>
        <xdr:cNvPr id="4" name="CuadroTexto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343775" y="76200"/>
          <a:ext cx="4448175" cy="533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latin typeface="+mj-lt"/>
            </a:rPr>
            <a:t>SUB</a:t>
          </a:r>
          <a:r>
            <a:rPr lang="es-MX" sz="110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SECRETARIA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EDUCACION SUPERIOR</a:t>
          </a:r>
          <a:endParaRPr lang="es-MX" sz="1100"/>
        </a:p>
        <a:p>
          <a:pPr algn="ctr"/>
          <a:r>
            <a:rPr lang="es-MX" sz="900"/>
            <a:t>DIRECCIÓN DE EDUCACION SUPERIOR UNIVERSITARIA E INTERCULTURAL </a:t>
          </a:r>
        </a:p>
        <a:p>
          <a:pPr algn="ctr"/>
          <a:r>
            <a:rPr lang="es-MX" sz="900"/>
            <a:t>Dirección de Planeación y Evaluación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0</xdr:row>
      <xdr:rowOff>0</xdr:rowOff>
    </xdr:from>
    <xdr:ext cx="657225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685800"/>
          <a:ext cx="657225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95250</xdr:colOff>
      <xdr:row>0</xdr:row>
      <xdr:rowOff>0</xdr:rowOff>
    </xdr:from>
    <xdr:to>
      <xdr:col>3</xdr:col>
      <xdr:colOff>379702</xdr:colOff>
      <xdr:row>3</xdr:row>
      <xdr:rowOff>93518</xdr:rowOff>
    </xdr:to>
    <xdr:pic>
      <xdr:nvPicPr>
        <xdr:cNvPr id="3" name="Imagen 3" descr="Ver las imágenes de ori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99" b="32159"/>
        <a:stretch/>
      </xdr:blipFill>
      <xdr:spPr bwMode="auto">
        <a:xfrm>
          <a:off x="95250" y="38100"/>
          <a:ext cx="2570452" cy="5792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0</xdr:row>
      <xdr:rowOff>0</xdr:rowOff>
    </xdr:from>
    <xdr:ext cx="657225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685800"/>
          <a:ext cx="657225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95250</xdr:colOff>
      <xdr:row>0</xdr:row>
      <xdr:rowOff>0</xdr:rowOff>
    </xdr:from>
    <xdr:to>
      <xdr:col>3</xdr:col>
      <xdr:colOff>379702</xdr:colOff>
      <xdr:row>3</xdr:row>
      <xdr:rowOff>93518</xdr:rowOff>
    </xdr:to>
    <xdr:pic>
      <xdr:nvPicPr>
        <xdr:cNvPr id="3" name="Imagen 3" descr="Ver las imágenes de ori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99" b="32159"/>
        <a:stretch/>
      </xdr:blipFill>
      <xdr:spPr bwMode="auto">
        <a:xfrm>
          <a:off x="95250" y="38100"/>
          <a:ext cx="2570452" cy="5792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0</xdr:row>
      <xdr:rowOff>0</xdr:rowOff>
    </xdr:from>
    <xdr:ext cx="657225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685800"/>
          <a:ext cx="657225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95250</xdr:colOff>
      <xdr:row>0</xdr:row>
      <xdr:rowOff>0</xdr:rowOff>
    </xdr:from>
    <xdr:to>
      <xdr:col>3</xdr:col>
      <xdr:colOff>379702</xdr:colOff>
      <xdr:row>3</xdr:row>
      <xdr:rowOff>93518</xdr:rowOff>
    </xdr:to>
    <xdr:pic>
      <xdr:nvPicPr>
        <xdr:cNvPr id="3" name="Imagen 3" descr="Ver las imágenes de origen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99" b="32159"/>
        <a:stretch/>
      </xdr:blipFill>
      <xdr:spPr bwMode="auto">
        <a:xfrm>
          <a:off x="95250" y="38100"/>
          <a:ext cx="2570452" cy="5792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Y405"/>
  <sheetViews>
    <sheetView tabSelected="1" topLeftCell="A106" zoomScaleNormal="100" workbookViewId="0">
      <selection activeCell="O373" sqref="O373"/>
    </sheetView>
  </sheetViews>
  <sheetFormatPr baseColWidth="10" defaultColWidth="12.5703125" defaultRowHeight="12.75" x14ac:dyDescent="0.2"/>
  <cols>
    <col min="1" max="1" width="63.5703125" style="78" customWidth="1"/>
    <col min="2" max="2" width="46.42578125" style="78" customWidth="1"/>
    <col min="3" max="3" width="12.42578125" style="82" customWidth="1"/>
    <col min="4" max="6" width="7" style="79" customWidth="1"/>
    <col min="7" max="12" width="6.42578125" style="79" customWidth="1"/>
    <col min="13" max="13" width="5.42578125" style="79" bestFit="1" customWidth="1"/>
    <col min="14" max="15" width="6.42578125" style="79" customWidth="1"/>
    <col min="16" max="16" width="15.140625" style="82" customWidth="1"/>
    <col min="17" max="19" width="11.42578125" style="82" customWidth="1"/>
    <col min="20" max="25" width="10" style="82" customWidth="1"/>
    <col min="26" max="16384" width="12.5703125" style="82"/>
  </cols>
  <sheetData>
    <row r="3" spans="1:25" x14ac:dyDescent="0.2">
      <c r="A3" s="158"/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2">
      <c r="A4" s="83" t="s">
        <v>181</v>
      </c>
      <c r="B4" s="83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2">
      <c r="A5" s="83"/>
      <c r="B5" s="83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2">
      <c r="A6" s="160" t="s">
        <v>0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x14ac:dyDescent="0.2">
      <c r="A7" s="83"/>
      <c r="B7" s="83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x14ac:dyDescent="0.2">
      <c r="A8" s="162"/>
      <c r="B8" s="163"/>
      <c r="C8" s="164" t="s">
        <v>2</v>
      </c>
      <c r="D8" s="165"/>
      <c r="E8" s="166"/>
      <c r="F8" s="4"/>
      <c r="G8" s="5"/>
      <c r="H8" s="157" t="s">
        <v>3</v>
      </c>
      <c r="I8" s="148"/>
      <c r="J8" s="148"/>
      <c r="K8" s="148"/>
      <c r="L8" s="148"/>
      <c r="M8" s="148"/>
      <c r="N8" s="148"/>
      <c r="O8" s="138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x14ac:dyDescent="0.2">
      <c r="A9" s="6"/>
      <c r="B9" s="6"/>
      <c r="C9" s="89" t="s">
        <v>242</v>
      </c>
      <c r="D9" s="167" t="s">
        <v>221</v>
      </c>
      <c r="E9" s="168"/>
      <c r="F9" s="4"/>
      <c r="G9" s="5"/>
      <c r="H9" s="157" t="s">
        <v>4</v>
      </c>
      <c r="I9" s="138"/>
      <c r="J9" s="157" t="s">
        <v>5</v>
      </c>
      <c r="K9" s="138"/>
      <c r="L9" s="157" t="s">
        <v>6</v>
      </c>
      <c r="M9" s="138"/>
      <c r="N9" s="157" t="s">
        <v>7</v>
      </c>
      <c r="O9" s="138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.75" customHeight="1" x14ac:dyDescent="0.2">
      <c r="A10" s="130" t="s">
        <v>96</v>
      </c>
      <c r="B10" s="131"/>
      <c r="C10" s="90"/>
      <c r="D10" s="137"/>
      <c r="E10" s="138"/>
      <c r="F10" s="4"/>
      <c r="G10" s="5"/>
      <c r="H10" s="139"/>
      <c r="I10" s="138"/>
      <c r="J10" s="139"/>
      <c r="K10" s="138"/>
      <c r="L10" s="140">
        <v>45945</v>
      </c>
      <c r="M10" s="141"/>
      <c r="N10" s="135"/>
      <c r="O10" s="136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x14ac:dyDescent="0.2">
      <c r="A11" s="83" t="s">
        <v>245</v>
      </c>
      <c r="B11" s="83"/>
      <c r="C11" s="7"/>
      <c r="D11" s="8"/>
      <c r="E11" s="8"/>
      <c r="F11" s="3"/>
      <c r="G11" s="8"/>
      <c r="H11" s="3"/>
      <c r="I11" s="8"/>
      <c r="J11" s="3"/>
      <c r="K11" s="9"/>
      <c r="L11" s="10"/>
      <c r="M11" s="8"/>
      <c r="N11" s="3"/>
      <c r="O11" s="3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x14ac:dyDescent="0.2">
      <c r="A12" s="142" t="s">
        <v>8</v>
      </c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x14ac:dyDescent="0.2">
      <c r="A13" s="144" t="s">
        <v>9</v>
      </c>
      <c r="B13" s="145"/>
      <c r="C13" s="145"/>
      <c r="D13" s="145"/>
      <c r="E13" s="145"/>
      <c r="F13" s="146"/>
      <c r="G13" s="147" t="s">
        <v>10</v>
      </c>
      <c r="H13" s="148"/>
      <c r="I13" s="148"/>
      <c r="J13" s="148"/>
      <c r="K13" s="148"/>
      <c r="L13" s="148"/>
      <c r="M13" s="148"/>
      <c r="N13" s="148"/>
      <c r="O13" s="138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x14ac:dyDescent="0.2">
      <c r="A14" s="11" t="s">
        <v>11</v>
      </c>
      <c r="B14" s="11" t="s">
        <v>12</v>
      </c>
      <c r="C14" s="12" t="s">
        <v>13</v>
      </c>
      <c r="D14" s="132" t="s">
        <v>14</v>
      </c>
      <c r="E14" s="133"/>
      <c r="F14" s="134"/>
      <c r="G14" s="132" t="s">
        <v>15</v>
      </c>
      <c r="H14" s="133"/>
      <c r="I14" s="134"/>
      <c r="J14" s="132" t="s">
        <v>16</v>
      </c>
      <c r="K14" s="133"/>
      <c r="L14" s="134"/>
      <c r="M14" s="132" t="s">
        <v>17</v>
      </c>
      <c r="N14" s="133"/>
      <c r="O14" s="134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x14ac:dyDescent="0.2">
      <c r="A15" s="11" t="s">
        <v>18</v>
      </c>
      <c r="B15" s="11"/>
      <c r="C15" s="13"/>
      <c r="D15" s="12" t="s">
        <v>19</v>
      </c>
      <c r="E15" s="12" t="s">
        <v>20</v>
      </c>
      <c r="F15" s="12" t="s">
        <v>21</v>
      </c>
      <c r="G15" s="12" t="s">
        <v>19</v>
      </c>
      <c r="H15" s="12" t="s">
        <v>20</v>
      </c>
      <c r="I15" s="12" t="s">
        <v>21</v>
      </c>
      <c r="J15" s="12" t="s">
        <v>19</v>
      </c>
      <c r="K15" s="12" t="s">
        <v>20</v>
      </c>
      <c r="L15" s="12" t="s">
        <v>21</v>
      </c>
      <c r="M15" s="12" t="s">
        <v>19</v>
      </c>
      <c r="N15" s="12" t="s">
        <v>20</v>
      </c>
      <c r="O15" s="12" t="s">
        <v>21</v>
      </c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s="129" customFormat="1" x14ac:dyDescent="0.2">
      <c r="A16" s="14" t="s">
        <v>134</v>
      </c>
      <c r="B16" s="14" t="s">
        <v>99</v>
      </c>
      <c r="C16" s="15" t="s">
        <v>22</v>
      </c>
      <c r="D16" s="16">
        <v>143</v>
      </c>
      <c r="E16" s="16">
        <v>128</v>
      </c>
      <c r="F16" s="16">
        <f t="shared" ref="F16:F34" si="0">D16+E16</f>
        <v>271</v>
      </c>
      <c r="G16" s="16">
        <v>70</v>
      </c>
      <c r="H16" s="16">
        <v>68</v>
      </c>
      <c r="I16" s="16">
        <f t="shared" ref="I16:I34" si="1">G16+H16</f>
        <v>138</v>
      </c>
      <c r="J16" s="16">
        <v>404</v>
      </c>
      <c r="K16" s="16">
        <v>468</v>
      </c>
      <c r="L16" s="16">
        <f t="shared" ref="L16:L34" si="2">J16+K16</f>
        <v>872</v>
      </c>
      <c r="M16" s="16">
        <f t="shared" ref="M16:N16" si="3">SUM(G16,J16)</f>
        <v>474</v>
      </c>
      <c r="N16" s="16">
        <f t="shared" si="3"/>
        <v>536</v>
      </c>
      <c r="O16" s="16">
        <f t="shared" ref="O16:O34" si="4">M16+N16</f>
        <v>1010</v>
      </c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s="129" customFormat="1" x14ac:dyDescent="0.2">
      <c r="A17" s="14" t="s">
        <v>135</v>
      </c>
      <c r="B17" s="14" t="s">
        <v>99</v>
      </c>
      <c r="C17" s="15" t="s">
        <v>22</v>
      </c>
      <c r="D17" s="16">
        <v>173</v>
      </c>
      <c r="E17" s="16">
        <v>169</v>
      </c>
      <c r="F17" s="16">
        <f t="shared" si="0"/>
        <v>342</v>
      </c>
      <c r="G17" s="16">
        <v>68</v>
      </c>
      <c r="H17" s="16">
        <v>76</v>
      </c>
      <c r="I17" s="16">
        <f t="shared" si="1"/>
        <v>144</v>
      </c>
      <c r="J17" s="16">
        <v>498</v>
      </c>
      <c r="K17" s="16">
        <v>460</v>
      </c>
      <c r="L17" s="16">
        <f t="shared" si="2"/>
        <v>958</v>
      </c>
      <c r="M17" s="16">
        <f t="shared" ref="M17:N18" si="5">SUM(G17,J17)</f>
        <v>566</v>
      </c>
      <c r="N17" s="16">
        <f t="shared" si="5"/>
        <v>536</v>
      </c>
      <c r="O17" s="16">
        <f t="shared" si="4"/>
        <v>1102</v>
      </c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s="129" customFormat="1" x14ac:dyDescent="0.2">
      <c r="A18" s="14" t="s">
        <v>236</v>
      </c>
      <c r="B18" s="14" t="s">
        <v>99</v>
      </c>
      <c r="C18" s="14" t="s">
        <v>22</v>
      </c>
      <c r="D18" s="16">
        <v>0</v>
      </c>
      <c r="E18" s="16">
        <v>0</v>
      </c>
      <c r="F18" s="16">
        <f t="shared" si="0"/>
        <v>0</v>
      </c>
      <c r="G18" s="16">
        <v>0</v>
      </c>
      <c r="H18" s="16">
        <v>0</v>
      </c>
      <c r="I18" s="16">
        <f t="shared" si="1"/>
        <v>0</v>
      </c>
      <c r="J18" s="16">
        <v>1</v>
      </c>
      <c r="K18" s="16">
        <v>0</v>
      </c>
      <c r="L18" s="16">
        <f t="shared" si="2"/>
        <v>1</v>
      </c>
      <c r="M18" s="16">
        <f t="shared" si="5"/>
        <v>1</v>
      </c>
      <c r="N18" s="16">
        <f t="shared" si="5"/>
        <v>0</v>
      </c>
      <c r="O18" s="16">
        <f t="shared" si="4"/>
        <v>1</v>
      </c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s="129" customFormat="1" x14ac:dyDescent="0.2">
      <c r="A19" s="14" t="s">
        <v>153</v>
      </c>
      <c r="B19" s="14" t="s">
        <v>99</v>
      </c>
      <c r="C19" s="14" t="s">
        <v>22</v>
      </c>
      <c r="D19" s="16">
        <v>32</v>
      </c>
      <c r="E19" s="16">
        <v>99</v>
      </c>
      <c r="F19" s="16">
        <f t="shared" si="0"/>
        <v>131</v>
      </c>
      <c r="G19" s="16">
        <v>29</v>
      </c>
      <c r="H19" s="16">
        <v>89</v>
      </c>
      <c r="I19" s="16">
        <f t="shared" si="1"/>
        <v>118</v>
      </c>
      <c r="J19" s="16">
        <v>118</v>
      </c>
      <c r="K19" s="16">
        <v>339</v>
      </c>
      <c r="L19" s="16">
        <f t="shared" si="2"/>
        <v>457</v>
      </c>
      <c r="M19" s="16">
        <f t="shared" ref="M19:N19" si="6">SUM(G19,J19)</f>
        <v>147</v>
      </c>
      <c r="N19" s="16">
        <f t="shared" si="6"/>
        <v>428</v>
      </c>
      <c r="O19" s="16">
        <f t="shared" si="4"/>
        <v>575</v>
      </c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s="129" customFormat="1" x14ac:dyDescent="0.2">
      <c r="A20" s="14" t="s">
        <v>154</v>
      </c>
      <c r="B20" s="14" t="s">
        <v>99</v>
      </c>
      <c r="C20" s="15" t="s">
        <v>22</v>
      </c>
      <c r="D20" s="16">
        <v>116</v>
      </c>
      <c r="E20" s="16">
        <v>26</v>
      </c>
      <c r="F20" s="16">
        <f t="shared" si="0"/>
        <v>142</v>
      </c>
      <c r="G20" s="16">
        <v>89</v>
      </c>
      <c r="H20" s="16">
        <v>17</v>
      </c>
      <c r="I20" s="16">
        <f t="shared" si="1"/>
        <v>106</v>
      </c>
      <c r="J20" s="16">
        <v>300</v>
      </c>
      <c r="K20" s="16">
        <v>80</v>
      </c>
      <c r="L20" s="16">
        <f t="shared" si="2"/>
        <v>380</v>
      </c>
      <c r="M20" s="16">
        <f t="shared" ref="M20:N20" si="7">SUM(G20,J20)</f>
        <v>389</v>
      </c>
      <c r="N20" s="16">
        <f t="shared" si="7"/>
        <v>97</v>
      </c>
      <c r="O20" s="16">
        <f t="shared" si="4"/>
        <v>486</v>
      </c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s="129" customFormat="1" x14ac:dyDescent="0.2">
      <c r="A21" s="14" t="s">
        <v>23</v>
      </c>
      <c r="B21" s="14" t="s">
        <v>99</v>
      </c>
      <c r="C21" s="15" t="s">
        <v>22</v>
      </c>
      <c r="D21" s="16">
        <v>104</v>
      </c>
      <c r="E21" s="16">
        <v>30</v>
      </c>
      <c r="F21" s="16">
        <f t="shared" si="0"/>
        <v>134</v>
      </c>
      <c r="G21" s="16">
        <v>86</v>
      </c>
      <c r="H21" s="16">
        <v>20</v>
      </c>
      <c r="I21" s="16">
        <f t="shared" si="1"/>
        <v>106</v>
      </c>
      <c r="J21" s="16">
        <v>254</v>
      </c>
      <c r="K21" s="16">
        <v>76</v>
      </c>
      <c r="L21" s="16">
        <f t="shared" si="2"/>
        <v>330</v>
      </c>
      <c r="M21" s="16">
        <f t="shared" ref="M21:N23" si="8">SUM(G21,J21)</f>
        <v>340</v>
      </c>
      <c r="N21" s="16">
        <f t="shared" si="8"/>
        <v>96</v>
      </c>
      <c r="O21" s="16">
        <f t="shared" si="4"/>
        <v>436</v>
      </c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s="129" customFormat="1" ht="22.5" x14ac:dyDescent="0.2">
      <c r="A22" s="14" t="s">
        <v>134</v>
      </c>
      <c r="B22" s="14" t="s">
        <v>237</v>
      </c>
      <c r="C22" s="15" t="s">
        <v>238</v>
      </c>
      <c r="D22" s="16">
        <v>4</v>
      </c>
      <c r="E22" s="16">
        <v>9</v>
      </c>
      <c r="F22" s="16">
        <f t="shared" si="0"/>
        <v>13</v>
      </c>
      <c r="G22" s="16">
        <v>45</v>
      </c>
      <c r="H22" s="16">
        <v>33</v>
      </c>
      <c r="I22" s="16">
        <f t="shared" si="1"/>
        <v>78</v>
      </c>
      <c r="J22" s="16">
        <v>0</v>
      </c>
      <c r="K22" s="16">
        <v>0</v>
      </c>
      <c r="L22" s="16">
        <f t="shared" si="2"/>
        <v>0</v>
      </c>
      <c r="M22" s="16">
        <f t="shared" si="8"/>
        <v>45</v>
      </c>
      <c r="N22" s="16">
        <f t="shared" si="8"/>
        <v>33</v>
      </c>
      <c r="O22" s="16">
        <f t="shared" si="4"/>
        <v>78</v>
      </c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s="129" customFormat="1" ht="22.5" x14ac:dyDescent="0.2">
      <c r="A23" s="14" t="s">
        <v>135</v>
      </c>
      <c r="B23" s="14" t="s">
        <v>237</v>
      </c>
      <c r="C23" s="15" t="s">
        <v>238</v>
      </c>
      <c r="D23" s="16">
        <v>8</v>
      </c>
      <c r="E23" s="16">
        <v>1</v>
      </c>
      <c r="F23" s="16">
        <f t="shared" si="0"/>
        <v>9</v>
      </c>
      <c r="G23" s="16">
        <v>85</v>
      </c>
      <c r="H23" s="16">
        <v>57</v>
      </c>
      <c r="I23" s="16">
        <f t="shared" si="1"/>
        <v>142</v>
      </c>
      <c r="J23" s="16">
        <v>0</v>
      </c>
      <c r="K23" s="16">
        <v>0</v>
      </c>
      <c r="L23" s="16">
        <f t="shared" si="2"/>
        <v>0</v>
      </c>
      <c r="M23" s="16">
        <f t="shared" si="8"/>
        <v>85</v>
      </c>
      <c r="N23" s="16">
        <f t="shared" si="8"/>
        <v>57</v>
      </c>
      <c r="O23" s="16">
        <f t="shared" si="4"/>
        <v>142</v>
      </c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s="129" customFormat="1" x14ac:dyDescent="0.2">
      <c r="A24" s="14" t="s">
        <v>244</v>
      </c>
      <c r="B24" s="14" t="s">
        <v>100</v>
      </c>
      <c r="C24" s="15" t="s">
        <v>22</v>
      </c>
      <c r="D24" s="16">
        <v>27</v>
      </c>
      <c r="E24" s="16">
        <v>60</v>
      </c>
      <c r="F24" s="16">
        <f t="shared" si="0"/>
        <v>87</v>
      </c>
      <c r="G24" s="16">
        <v>24</v>
      </c>
      <c r="H24" s="16">
        <v>56</v>
      </c>
      <c r="I24" s="16">
        <f t="shared" si="1"/>
        <v>80</v>
      </c>
      <c r="J24" s="16">
        <v>119</v>
      </c>
      <c r="K24" s="16">
        <v>232</v>
      </c>
      <c r="L24" s="16">
        <f t="shared" si="2"/>
        <v>351</v>
      </c>
      <c r="M24" s="16">
        <f t="shared" ref="M24:N24" si="9">SUM(G24,J24)</f>
        <v>143</v>
      </c>
      <c r="N24" s="16">
        <f t="shared" si="9"/>
        <v>288</v>
      </c>
      <c r="O24" s="16">
        <f t="shared" si="4"/>
        <v>431</v>
      </c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s="129" customFormat="1" x14ac:dyDescent="0.2">
      <c r="A25" s="14" t="s">
        <v>136</v>
      </c>
      <c r="B25" s="14" t="s">
        <v>101</v>
      </c>
      <c r="C25" s="15" t="s">
        <v>22</v>
      </c>
      <c r="D25" s="16">
        <v>193</v>
      </c>
      <c r="E25" s="16">
        <v>56</v>
      </c>
      <c r="F25" s="16">
        <f t="shared" si="0"/>
        <v>249</v>
      </c>
      <c r="G25" s="16">
        <v>165</v>
      </c>
      <c r="H25" s="16">
        <v>51</v>
      </c>
      <c r="I25" s="16">
        <f t="shared" si="1"/>
        <v>216</v>
      </c>
      <c r="J25" s="16">
        <v>1103</v>
      </c>
      <c r="K25" s="16">
        <v>324</v>
      </c>
      <c r="L25" s="16">
        <f t="shared" si="2"/>
        <v>1427</v>
      </c>
      <c r="M25" s="16">
        <f t="shared" ref="M25:N25" si="10">SUM(G25,J25)</f>
        <v>1268</v>
      </c>
      <c r="N25" s="16">
        <f t="shared" si="10"/>
        <v>375</v>
      </c>
      <c r="O25" s="16">
        <f t="shared" si="4"/>
        <v>1643</v>
      </c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s="129" customFormat="1" x14ac:dyDescent="0.2">
      <c r="A26" s="14" t="s">
        <v>227</v>
      </c>
      <c r="B26" s="14" t="s">
        <v>101</v>
      </c>
      <c r="C26" s="15" t="s">
        <v>22</v>
      </c>
      <c r="D26" s="16">
        <v>0</v>
      </c>
      <c r="E26" s="16">
        <v>0</v>
      </c>
      <c r="F26" s="16">
        <f t="shared" ref="F26:F28" si="11">D26+E26</f>
        <v>0</v>
      </c>
      <c r="G26" s="16">
        <v>0</v>
      </c>
      <c r="H26" s="16">
        <v>0</v>
      </c>
      <c r="I26" s="16">
        <f t="shared" ref="I26:I28" si="12">G26+H26</f>
        <v>0</v>
      </c>
      <c r="J26" s="16">
        <v>1</v>
      </c>
      <c r="K26" s="16">
        <v>0</v>
      </c>
      <c r="L26" s="16">
        <f t="shared" ref="L26:L28" si="13">J26+K26</f>
        <v>1</v>
      </c>
      <c r="M26" s="16">
        <f t="shared" ref="M26:M28" si="14">SUM(G26,J26)</f>
        <v>1</v>
      </c>
      <c r="N26" s="16">
        <f t="shared" ref="N26:N28" si="15">SUM(H26,K26)</f>
        <v>0</v>
      </c>
      <c r="O26" s="16">
        <f t="shared" ref="O26:O28" si="16">M26+N26</f>
        <v>1</v>
      </c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s="129" customFormat="1" x14ac:dyDescent="0.2">
      <c r="A27" s="14" t="s">
        <v>219</v>
      </c>
      <c r="B27" s="14" t="s">
        <v>101</v>
      </c>
      <c r="C27" s="15" t="s">
        <v>22</v>
      </c>
      <c r="D27" s="16">
        <v>0</v>
      </c>
      <c r="E27" s="16">
        <v>0</v>
      </c>
      <c r="F27" s="16">
        <f t="shared" si="11"/>
        <v>0</v>
      </c>
      <c r="G27" s="16">
        <v>0</v>
      </c>
      <c r="H27" s="16">
        <v>0</v>
      </c>
      <c r="I27" s="16">
        <f t="shared" si="12"/>
        <v>0</v>
      </c>
      <c r="J27" s="16">
        <v>0</v>
      </c>
      <c r="K27" s="16">
        <v>0</v>
      </c>
      <c r="L27" s="16">
        <f t="shared" si="13"/>
        <v>0</v>
      </c>
      <c r="M27" s="16">
        <f t="shared" si="14"/>
        <v>0</v>
      </c>
      <c r="N27" s="16">
        <f t="shared" si="15"/>
        <v>0</v>
      </c>
      <c r="O27" s="16">
        <f t="shared" si="16"/>
        <v>0</v>
      </c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s="129" customFormat="1" x14ac:dyDescent="0.2">
      <c r="A28" s="14" t="s">
        <v>220</v>
      </c>
      <c r="B28" s="14" t="s">
        <v>101</v>
      </c>
      <c r="C28" s="15" t="s">
        <v>22</v>
      </c>
      <c r="D28" s="16">
        <v>0</v>
      </c>
      <c r="E28" s="16">
        <v>0</v>
      </c>
      <c r="F28" s="16">
        <f t="shared" si="11"/>
        <v>0</v>
      </c>
      <c r="G28" s="16">
        <v>0</v>
      </c>
      <c r="H28" s="16">
        <v>0</v>
      </c>
      <c r="I28" s="16">
        <f t="shared" si="12"/>
        <v>0</v>
      </c>
      <c r="J28" s="16">
        <v>0</v>
      </c>
      <c r="K28" s="16">
        <v>0</v>
      </c>
      <c r="L28" s="16">
        <f t="shared" si="13"/>
        <v>0</v>
      </c>
      <c r="M28" s="16">
        <f t="shared" si="14"/>
        <v>0</v>
      </c>
      <c r="N28" s="16">
        <f t="shared" si="15"/>
        <v>0</v>
      </c>
      <c r="O28" s="16">
        <f t="shared" si="16"/>
        <v>0</v>
      </c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s="129" customFormat="1" x14ac:dyDescent="0.2">
      <c r="A29" s="14" t="s">
        <v>137</v>
      </c>
      <c r="B29" s="14" t="s">
        <v>103</v>
      </c>
      <c r="C29" s="15" t="s">
        <v>22</v>
      </c>
      <c r="D29" s="16">
        <v>25</v>
      </c>
      <c r="E29" s="16">
        <v>6</v>
      </c>
      <c r="F29" s="16">
        <f t="shared" si="0"/>
        <v>31</v>
      </c>
      <c r="G29" s="16">
        <v>16</v>
      </c>
      <c r="H29" s="16">
        <v>5</v>
      </c>
      <c r="I29" s="16">
        <f t="shared" si="1"/>
        <v>21</v>
      </c>
      <c r="J29" s="16">
        <v>39</v>
      </c>
      <c r="K29" s="16">
        <v>12</v>
      </c>
      <c r="L29" s="16">
        <f t="shared" si="2"/>
        <v>51</v>
      </c>
      <c r="M29" s="16">
        <f t="shared" ref="M29:N29" si="17">SUM(G29,J29)</f>
        <v>55</v>
      </c>
      <c r="N29" s="16">
        <f t="shared" si="17"/>
        <v>17</v>
      </c>
      <c r="O29" s="16">
        <f t="shared" si="4"/>
        <v>72</v>
      </c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s="129" customFormat="1" x14ac:dyDescent="0.2">
      <c r="A30" s="14" t="s">
        <v>155</v>
      </c>
      <c r="B30" s="14" t="s">
        <v>103</v>
      </c>
      <c r="C30" s="15" t="s">
        <v>22</v>
      </c>
      <c r="D30" s="16">
        <v>12</v>
      </c>
      <c r="E30" s="16">
        <v>14</v>
      </c>
      <c r="F30" s="16">
        <f t="shared" si="0"/>
        <v>26</v>
      </c>
      <c r="G30" s="16">
        <v>8</v>
      </c>
      <c r="H30" s="16">
        <v>10</v>
      </c>
      <c r="I30" s="16">
        <f t="shared" si="1"/>
        <v>18</v>
      </c>
      <c r="J30" s="16">
        <v>21</v>
      </c>
      <c r="K30" s="16">
        <v>9</v>
      </c>
      <c r="L30" s="16">
        <f t="shared" si="2"/>
        <v>30</v>
      </c>
      <c r="M30" s="16">
        <f t="shared" ref="M30:N30" si="18">SUM(G30,J30)</f>
        <v>29</v>
      </c>
      <c r="N30" s="16">
        <f t="shared" si="18"/>
        <v>19</v>
      </c>
      <c r="O30" s="16">
        <f t="shared" si="4"/>
        <v>48</v>
      </c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s="129" customFormat="1" x14ac:dyDescent="0.2">
      <c r="A31" s="14" t="s">
        <v>138</v>
      </c>
      <c r="B31" s="14" t="s">
        <v>103</v>
      </c>
      <c r="C31" s="15" t="s">
        <v>22</v>
      </c>
      <c r="D31" s="16">
        <v>8</v>
      </c>
      <c r="E31" s="16">
        <v>6</v>
      </c>
      <c r="F31" s="16">
        <f t="shared" si="0"/>
        <v>14</v>
      </c>
      <c r="G31" s="16">
        <v>4</v>
      </c>
      <c r="H31" s="16">
        <v>4</v>
      </c>
      <c r="I31" s="16">
        <f t="shared" si="1"/>
        <v>8</v>
      </c>
      <c r="J31" s="16">
        <v>13</v>
      </c>
      <c r="K31" s="16">
        <v>10</v>
      </c>
      <c r="L31" s="16">
        <f t="shared" si="2"/>
        <v>23</v>
      </c>
      <c r="M31" s="16">
        <f t="shared" ref="M31:N31" si="19">SUM(G31,J31)</f>
        <v>17</v>
      </c>
      <c r="N31" s="16">
        <f t="shared" si="19"/>
        <v>14</v>
      </c>
      <c r="O31" s="16">
        <f t="shared" si="4"/>
        <v>31</v>
      </c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s="129" customFormat="1" x14ac:dyDescent="0.2">
      <c r="A32" s="14" t="s">
        <v>156</v>
      </c>
      <c r="B32" s="14" t="s">
        <v>103</v>
      </c>
      <c r="C32" s="15" t="s">
        <v>22</v>
      </c>
      <c r="D32" s="16">
        <v>24</v>
      </c>
      <c r="E32" s="16">
        <v>6</v>
      </c>
      <c r="F32" s="16">
        <f t="shared" si="0"/>
        <v>30</v>
      </c>
      <c r="G32" s="16">
        <v>17</v>
      </c>
      <c r="H32" s="16">
        <v>3</v>
      </c>
      <c r="I32" s="16">
        <f t="shared" si="1"/>
        <v>20</v>
      </c>
      <c r="J32" s="16">
        <v>38</v>
      </c>
      <c r="K32" s="16">
        <v>19</v>
      </c>
      <c r="L32" s="16">
        <f t="shared" si="2"/>
        <v>57</v>
      </c>
      <c r="M32" s="16">
        <f t="shared" ref="M32:N32" si="20">SUM(G32,J32)</f>
        <v>55</v>
      </c>
      <c r="N32" s="16">
        <f t="shared" si="20"/>
        <v>22</v>
      </c>
      <c r="O32" s="16">
        <f t="shared" si="4"/>
        <v>77</v>
      </c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s="129" customFormat="1" x14ac:dyDescent="0.2">
      <c r="A33" s="14" t="s">
        <v>24</v>
      </c>
      <c r="B33" s="14" t="s">
        <v>98</v>
      </c>
      <c r="C33" s="15" t="s">
        <v>22</v>
      </c>
      <c r="D33" s="16">
        <v>8</v>
      </c>
      <c r="E33" s="16">
        <v>42</v>
      </c>
      <c r="F33" s="16">
        <f t="shared" si="0"/>
        <v>50</v>
      </c>
      <c r="G33" s="16">
        <v>6</v>
      </c>
      <c r="H33" s="16">
        <v>36</v>
      </c>
      <c r="I33" s="16">
        <f t="shared" si="1"/>
        <v>42</v>
      </c>
      <c r="J33" s="16">
        <v>19</v>
      </c>
      <c r="K33" s="16">
        <v>61</v>
      </c>
      <c r="L33" s="16">
        <f t="shared" si="2"/>
        <v>80</v>
      </c>
      <c r="M33" s="16">
        <f t="shared" ref="M33:N33" si="21">SUM(G33,J33)</f>
        <v>25</v>
      </c>
      <c r="N33" s="16">
        <f t="shared" si="21"/>
        <v>97</v>
      </c>
      <c r="O33" s="16">
        <f t="shared" si="4"/>
        <v>122</v>
      </c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s="129" customFormat="1" x14ac:dyDescent="0.2">
      <c r="A34" s="14" t="s">
        <v>25</v>
      </c>
      <c r="B34" s="14" t="s">
        <v>102</v>
      </c>
      <c r="C34" s="15" t="s">
        <v>22</v>
      </c>
      <c r="D34" s="16">
        <v>218</v>
      </c>
      <c r="E34" s="16">
        <v>167</v>
      </c>
      <c r="F34" s="16">
        <f t="shared" si="0"/>
        <v>385</v>
      </c>
      <c r="G34" s="16">
        <v>199</v>
      </c>
      <c r="H34" s="16">
        <v>149</v>
      </c>
      <c r="I34" s="16">
        <f t="shared" si="1"/>
        <v>348</v>
      </c>
      <c r="J34" s="16">
        <v>740</v>
      </c>
      <c r="K34" s="16">
        <v>663</v>
      </c>
      <c r="L34" s="16">
        <f t="shared" si="2"/>
        <v>1403</v>
      </c>
      <c r="M34" s="16">
        <f t="shared" ref="M34:N34" si="22">SUM(G34,J34)</f>
        <v>939</v>
      </c>
      <c r="N34" s="16">
        <f t="shared" si="22"/>
        <v>812</v>
      </c>
      <c r="O34" s="16">
        <f t="shared" si="4"/>
        <v>1751</v>
      </c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x14ac:dyDescent="0.2">
      <c r="A35" s="152" t="s">
        <v>26</v>
      </c>
      <c r="B35" s="145"/>
      <c r="C35" s="146"/>
      <c r="D35" s="16">
        <f t="shared" ref="D35" si="23">SUM(D16:D34)</f>
        <v>1095</v>
      </c>
      <c r="E35" s="16">
        <f t="shared" ref="E35" si="24">SUM(E16:E34)</f>
        <v>819</v>
      </c>
      <c r="F35" s="16">
        <f t="shared" ref="F35" si="25">SUM(F16:F34)</f>
        <v>1914</v>
      </c>
      <c r="G35" s="16">
        <f t="shared" ref="G35" si="26">SUM(G16:G34)</f>
        <v>911</v>
      </c>
      <c r="H35" s="16">
        <f t="shared" ref="H35" si="27">SUM(H16:H34)</f>
        <v>674</v>
      </c>
      <c r="I35" s="16">
        <f t="shared" ref="I35" si="28">SUM(I16:I34)</f>
        <v>1585</v>
      </c>
      <c r="J35" s="16">
        <f t="shared" ref="J35" si="29">SUM(J16:J34)</f>
        <v>3668</v>
      </c>
      <c r="K35" s="16">
        <f t="shared" ref="K35" si="30">SUM(K16:K34)</f>
        <v>2753</v>
      </c>
      <c r="L35" s="16">
        <f t="shared" ref="L35" si="31">SUM(L16:L34)</f>
        <v>6421</v>
      </c>
      <c r="M35" s="16">
        <f t="shared" ref="M35" si="32">SUM(M16:M34)</f>
        <v>4579</v>
      </c>
      <c r="N35" s="16">
        <f t="shared" ref="N35" si="33">SUM(N16:N34)</f>
        <v>3427</v>
      </c>
      <c r="O35" s="16">
        <f t="shared" ref="O35" si="34">SUM(O16:O34)</f>
        <v>8006</v>
      </c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2">
      <c r="A36" s="17"/>
      <c r="B36" s="17"/>
      <c r="C36" s="18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x14ac:dyDescent="0.2">
      <c r="A37" s="80" t="s">
        <v>27</v>
      </c>
      <c r="B37" s="11" t="s">
        <v>28</v>
      </c>
      <c r="C37" s="12" t="s">
        <v>13</v>
      </c>
      <c r="D37" s="20" t="s">
        <v>19</v>
      </c>
      <c r="E37" s="20" t="s">
        <v>20</v>
      </c>
      <c r="F37" s="20" t="s">
        <v>21</v>
      </c>
      <c r="G37" s="20" t="s">
        <v>19</v>
      </c>
      <c r="H37" s="20" t="s">
        <v>20</v>
      </c>
      <c r="I37" s="20" t="s">
        <v>21</v>
      </c>
      <c r="J37" s="20" t="s">
        <v>19</v>
      </c>
      <c r="K37" s="20" t="s">
        <v>20</v>
      </c>
      <c r="L37" s="20" t="s">
        <v>21</v>
      </c>
      <c r="M37" s="20" t="s">
        <v>19</v>
      </c>
      <c r="N37" s="20" t="s">
        <v>20</v>
      </c>
      <c r="O37" s="20" t="s">
        <v>21</v>
      </c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x14ac:dyDescent="0.2">
      <c r="A38" s="14" t="s">
        <v>157</v>
      </c>
      <c r="B38" s="21" t="s">
        <v>99</v>
      </c>
      <c r="C38" s="15" t="s">
        <v>22</v>
      </c>
      <c r="D38" s="16">
        <v>0</v>
      </c>
      <c r="E38" s="16">
        <v>0</v>
      </c>
      <c r="F38" s="16">
        <f t="shared" ref="F38:F39" si="35">SUM(D38:E38)</f>
        <v>0</v>
      </c>
      <c r="G38" s="16">
        <v>5</v>
      </c>
      <c r="H38" s="16">
        <v>3</v>
      </c>
      <c r="I38" s="16">
        <f t="shared" ref="I38:I44" si="36">SUM(G38:H38)</f>
        <v>8</v>
      </c>
      <c r="J38" s="16">
        <v>12</v>
      </c>
      <c r="K38" s="16">
        <v>6</v>
      </c>
      <c r="L38" s="16">
        <f t="shared" ref="L38:L49" si="37">SUM(J38:K38)</f>
        <v>18</v>
      </c>
      <c r="M38" s="16">
        <f t="shared" ref="M38:N38" si="38">SUM(G38,J38)</f>
        <v>17</v>
      </c>
      <c r="N38" s="16">
        <f t="shared" si="38"/>
        <v>9</v>
      </c>
      <c r="O38" s="16">
        <f t="shared" ref="O38:O49" si="39">SUM(M38:N38)</f>
        <v>26</v>
      </c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2">
      <c r="A39" s="14" t="s">
        <v>95</v>
      </c>
      <c r="B39" s="21" t="s">
        <v>99</v>
      </c>
      <c r="C39" s="15" t="s">
        <v>22</v>
      </c>
      <c r="D39" s="16">
        <v>0</v>
      </c>
      <c r="E39" s="16">
        <v>0</v>
      </c>
      <c r="F39" s="16">
        <f t="shared" si="35"/>
        <v>0</v>
      </c>
      <c r="G39" s="16">
        <v>6</v>
      </c>
      <c r="H39" s="16">
        <v>11</v>
      </c>
      <c r="I39" s="16">
        <f t="shared" si="36"/>
        <v>17</v>
      </c>
      <c r="J39" s="16">
        <v>5</v>
      </c>
      <c r="K39" s="16">
        <v>6</v>
      </c>
      <c r="L39" s="16">
        <f t="shared" si="37"/>
        <v>11</v>
      </c>
      <c r="M39" s="16">
        <f t="shared" ref="M39:N39" si="40">SUM(G39,J39)</f>
        <v>11</v>
      </c>
      <c r="N39" s="16">
        <f t="shared" si="40"/>
        <v>17</v>
      </c>
      <c r="O39" s="16">
        <f t="shared" si="39"/>
        <v>28</v>
      </c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x14ac:dyDescent="0.2">
      <c r="A40" s="14" t="s">
        <v>196</v>
      </c>
      <c r="B40" s="21" t="s">
        <v>99</v>
      </c>
      <c r="C40" s="15" t="s">
        <v>22</v>
      </c>
      <c r="D40" s="16">
        <v>0</v>
      </c>
      <c r="E40" s="16">
        <v>0</v>
      </c>
      <c r="F40" s="16">
        <f t="shared" ref="F40:F43" si="41">SUM(D40:E40)</f>
        <v>0</v>
      </c>
      <c r="G40" s="16">
        <v>0</v>
      </c>
      <c r="H40" s="16">
        <v>1</v>
      </c>
      <c r="I40" s="16">
        <f t="shared" ref="I40:I43" si="42">SUM(G40:H40)</f>
        <v>1</v>
      </c>
      <c r="J40" s="16">
        <v>0</v>
      </c>
      <c r="K40" s="16">
        <v>0</v>
      </c>
      <c r="L40" s="16">
        <f t="shared" ref="L40:L43" si="43">SUM(J40:K40)</f>
        <v>0</v>
      </c>
      <c r="M40" s="16">
        <f t="shared" ref="M40:M43" si="44">SUM(G40,J40)</f>
        <v>0</v>
      </c>
      <c r="N40" s="16">
        <f t="shared" ref="N40:N43" si="45">SUM(H40,K40)</f>
        <v>1</v>
      </c>
      <c r="O40" s="16">
        <f t="shared" ref="O40:O43" si="46">SUM(M40:N40)</f>
        <v>1</v>
      </c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s="128" customFormat="1" ht="24.75" customHeight="1" x14ac:dyDescent="0.2">
      <c r="A41" s="14" t="s">
        <v>198</v>
      </c>
      <c r="B41" s="21" t="s">
        <v>99</v>
      </c>
      <c r="C41" s="15" t="s">
        <v>22</v>
      </c>
      <c r="D41" s="16">
        <v>0</v>
      </c>
      <c r="E41" s="16">
        <v>0</v>
      </c>
      <c r="F41" s="16">
        <f t="shared" ref="F41" si="47">SUM(D41:E41)</f>
        <v>0</v>
      </c>
      <c r="G41" s="16">
        <v>0</v>
      </c>
      <c r="H41" s="16">
        <v>0</v>
      </c>
      <c r="I41" s="16">
        <f t="shared" ref="I41" si="48">SUM(G41:H41)</f>
        <v>0</v>
      </c>
      <c r="J41" s="16">
        <v>0</v>
      </c>
      <c r="K41" s="16">
        <v>0</v>
      </c>
      <c r="L41" s="16">
        <f t="shared" ref="L41" si="49">SUM(J41:K41)</f>
        <v>0</v>
      </c>
      <c r="M41" s="16">
        <f t="shared" ref="M41" si="50">SUM(G41,J41)</f>
        <v>0</v>
      </c>
      <c r="N41" s="16">
        <f t="shared" ref="N41" si="51">SUM(H41,K41)</f>
        <v>0</v>
      </c>
      <c r="O41" s="16">
        <f t="shared" ref="O41" si="52">SUM(M41:N41)</f>
        <v>0</v>
      </c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s="128" customFormat="1" x14ac:dyDescent="0.2">
      <c r="A42" s="14" t="s">
        <v>197</v>
      </c>
      <c r="B42" s="21" t="s">
        <v>99</v>
      </c>
      <c r="C42" s="15" t="s">
        <v>22</v>
      </c>
      <c r="D42" s="16">
        <v>0</v>
      </c>
      <c r="E42" s="16">
        <v>0</v>
      </c>
      <c r="F42" s="16">
        <f t="shared" si="41"/>
        <v>0</v>
      </c>
      <c r="G42" s="16">
        <v>0</v>
      </c>
      <c r="H42" s="16">
        <v>0</v>
      </c>
      <c r="I42" s="16">
        <f t="shared" si="42"/>
        <v>0</v>
      </c>
      <c r="J42" s="16">
        <v>0</v>
      </c>
      <c r="K42" s="16">
        <v>0</v>
      </c>
      <c r="L42" s="16">
        <f t="shared" si="43"/>
        <v>0</v>
      </c>
      <c r="M42" s="16">
        <f t="shared" si="44"/>
        <v>0</v>
      </c>
      <c r="N42" s="16">
        <f t="shared" si="45"/>
        <v>0</v>
      </c>
      <c r="O42" s="16">
        <f t="shared" si="46"/>
        <v>0</v>
      </c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s="128" customFormat="1" x14ac:dyDescent="0.2">
      <c r="A43" s="14" t="s">
        <v>199</v>
      </c>
      <c r="B43" s="21" t="s">
        <v>99</v>
      </c>
      <c r="C43" s="15" t="s">
        <v>22</v>
      </c>
      <c r="D43" s="16">
        <v>0</v>
      </c>
      <c r="E43" s="16">
        <v>0</v>
      </c>
      <c r="F43" s="16">
        <f t="shared" si="41"/>
        <v>0</v>
      </c>
      <c r="G43" s="16">
        <v>0</v>
      </c>
      <c r="H43" s="16">
        <v>0</v>
      </c>
      <c r="I43" s="16">
        <f t="shared" si="42"/>
        <v>0</v>
      </c>
      <c r="J43" s="16">
        <v>0</v>
      </c>
      <c r="K43" s="16">
        <v>0</v>
      </c>
      <c r="L43" s="16">
        <f t="shared" si="43"/>
        <v>0</v>
      </c>
      <c r="M43" s="16">
        <f t="shared" si="44"/>
        <v>0</v>
      </c>
      <c r="N43" s="16">
        <f t="shared" si="45"/>
        <v>0</v>
      </c>
      <c r="O43" s="16">
        <f t="shared" si="46"/>
        <v>0</v>
      </c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x14ac:dyDescent="0.2">
      <c r="A44" s="14" t="s">
        <v>158</v>
      </c>
      <c r="B44" s="21" t="s">
        <v>99</v>
      </c>
      <c r="C44" s="15" t="s">
        <v>22</v>
      </c>
      <c r="D44" s="16">
        <v>12</v>
      </c>
      <c r="E44" s="16">
        <v>9</v>
      </c>
      <c r="F44" s="16">
        <f>SUM(D44:E44)</f>
        <v>21</v>
      </c>
      <c r="G44" s="16">
        <v>12</v>
      </c>
      <c r="H44" s="16">
        <v>9</v>
      </c>
      <c r="I44" s="16">
        <f t="shared" si="36"/>
        <v>21</v>
      </c>
      <c r="J44" s="16">
        <v>12</v>
      </c>
      <c r="K44" s="16">
        <v>24</v>
      </c>
      <c r="L44" s="16">
        <f t="shared" si="37"/>
        <v>36</v>
      </c>
      <c r="M44" s="16">
        <f t="shared" ref="M44:N44" si="53">SUM(G44,J44)</f>
        <v>24</v>
      </c>
      <c r="N44" s="16">
        <f t="shared" si="53"/>
        <v>33</v>
      </c>
      <c r="O44" s="16">
        <f t="shared" si="39"/>
        <v>57</v>
      </c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x14ac:dyDescent="0.2">
      <c r="A45" s="14" t="s">
        <v>159</v>
      </c>
      <c r="B45" s="21" t="s">
        <v>101</v>
      </c>
      <c r="C45" s="15" t="s">
        <v>22</v>
      </c>
      <c r="D45" s="16">
        <v>6</v>
      </c>
      <c r="E45" s="16">
        <v>4</v>
      </c>
      <c r="F45" s="16">
        <f t="shared" ref="F45:F49" si="54">SUM(D45:E45)</f>
        <v>10</v>
      </c>
      <c r="G45" s="16">
        <v>5</v>
      </c>
      <c r="H45" s="16">
        <v>4</v>
      </c>
      <c r="I45" s="16">
        <f t="shared" ref="I45" si="55">SUM(G45:H45)</f>
        <v>9</v>
      </c>
      <c r="J45" s="16">
        <v>5</v>
      </c>
      <c r="K45" s="16">
        <v>0</v>
      </c>
      <c r="L45" s="16">
        <f t="shared" si="37"/>
        <v>5</v>
      </c>
      <c r="M45" s="16">
        <f t="shared" ref="M45:N45" si="56">SUM(G45,J45)</f>
        <v>10</v>
      </c>
      <c r="N45" s="16">
        <f t="shared" si="56"/>
        <v>4</v>
      </c>
      <c r="O45" s="16">
        <f t="shared" si="39"/>
        <v>14</v>
      </c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x14ac:dyDescent="0.2">
      <c r="A46" s="14" t="s">
        <v>160</v>
      </c>
      <c r="B46" s="21" t="s">
        <v>100</v>
      </c>
      <c r="C46" s="15" t="s">
        <v>22</v>
      </c>
      <c r="D46" s="16">
        <v>1</v>
      </c>
      <c r="E46" s="16">
        <v>10</v>
      </c>
      <c r="F46" s="16">
        <f t="shared" si="54"/>
        <v>11</v>
      </c>
      <c r="G46" s="16">
        <v>1</v>
      </c>
      <c r="H46" s="16">
        <v>10</v>
      </c>
      <c r="I46" s="16">
        <f t="shared" ref="I46:I49" si="57">SUM(G46:H46)</f>
        <v>11</v>
      </c>
      <c r="J46" s="16">
        <v>2</v>
      </c>
      <c r="K46" s="16">
        <v>6</v>
      </c>
      <c r="L46" s="16">
        <f t="shared" si="37"/>
        <v>8</v>
      </c>
      <c r="M46" s="16">
        <f t="shared" ref="M46:N46" si="58">SUM(G46,J46)</f>
        <v>3</v>
      </c>
      <c r="N46" s="16">
        <f t="shared" si="58"/>
        <v>16</v>
      </c>
      <c r="O46" s="16">
        <f t="shared" si="39"/>
        <v>19</v>
      </c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x14ac:dyDescent="0.2">
      <c r="A47" s="14" t="s">
        <v>161</v>
      </c>
      <c r="B47" s="21" t="s">
        <v>103</v>
      </c>
      <c r="C47" s="15" t="s">
        <v>22</v>
      </c>
      <c r="D47" s="16">
        <v>0</v>
      </c>
      <c r="E47" s="16">
        <v>0</v>
      </c>
      <c r="F47" s="16">
        <f t="shared" si="54"/>
        <v>0</v>
      </c>
      <c r="G47" s="16">
        <v>0</v>
      </c>
      <c r="H47" s="16">
        <v>0</v>
      </c>
      <c r="I47" s="16">
        <f t="shared" si="57"/>
        <v>0</v>
      </c>
      <c r="J47" s="16">
        <v>4</v>
      </c>
      <c r="K47" s="16">
        <v>1</v>
      </c>
      <c r="L47" s="16">
        <f t="shared" si="37"/>
        <v>5</v>
      </c>
      <c r="M47" s="16">
        <f t="shared" ref="M47:N47" si="59">SUM(G47,J47)</f>
        <v>4</v>
      </c>
      <c r="N47" s="16">
        <f t="shared" si="59"/>
        <v>1</v>
      </c>
      <c r="O47" s="16">
        <f t="shared" si="39"/>
        <v>5</v>
      </c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x14ac:dyDescent="0.2">
      <c r="A48" s="14" t="s">
        <v>205</v>
      </c>
      <c r="B48" s="21" t="s">
        <v>206</v>
      </c>
      <c r="C48" s="15" t="s">
        <v>22</v>
      </c>
      <c r="D48" s="16">
        <v>5</v>
      </c>
      <c r="E48" s="16">
        <v>4</v>
      </c>
      <c r="F48" s="16">
        <f t="shared" si="54"/>
        <v>9</v>
      </c>
      <c r="G48" s="16">
        <v>5</v>
      </c>
      <c r="H48" s="16">
        <v>4</v>
      </c>
      <c r="I48" s="16">
        <f t="shared" si="57"/>
        <v>9</v>
      </c>
      <c r="J48" s="16">
        <v>1</v>
      </c>
      <c r="K48" s="16">
        <v>3</v>
      </c>
      <c r="L48" s="16">
        <f t="shared" si="37"/>
        <v>4</v>
      </c>
      <c r="M48" s="16">
        <f t="shared" ref="M48" si="60">SUM(G48,J48)</f>
        <v>6</v>
      </c>
      <c r="N48" s="16">
        <f t="shared" ref="N48" si="61">SUM(H48,K48)</f>
        <v>7</v>
      </c>
      <c r="O48" s="16">
        <f t="shared" ref="O48" si="62">SUM(M48:N48)</f>
        <v>13</v>
      </c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x14ac:dyDescent="0.2">
      <c r="A49" s="14" t="s">
        <v>162</v>
      </c>
      <c r="B49" s="21" t="s">
        <v>103</v>
      </c>
      <c r="C49" s="15" t="s">
        <v>22</v>
      </c>
      <c r="D49" s="16">
        <v>0</v>
      </c>
      <c r="E49" s="16">
        <v>0</v>
      </c>
      <c r="F49" s="16">
        <f t="shared" si="54"/>
        <v>0</v>
      </c>
      <c r="G49" s="16">
        <v>0</v>
      </c>
      <c r="H49" s="16">
        <v>0</v>
      </c>
      <c r="I49" s="16">
        <f t="shared" si="57"/>
        <v>0</v>
      </c>
      <c r="J49" s="16">
        <v>14</v>
      </c>
      <c r="K49" s="16">
        <v>5</v>
      </c>
      <c r="L49" s="16">
        <f t="shared" si="37"/>
        <v>19</v>
      </c>
      <c r="M49" s="16">
        <f t="shared" ref="M49:N49" si="63">SUM(G49,J49)</f>
        <v>14</v>
      </c>
      <c r="N49" s="16">
        <f t="shared" si="63"/>
        <v>5</v>
      </c>
      <c r="O49" s="16">
        <f t="shared" si="39"/>
        <v>19</v>
      </c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x14ac:dyDescent="0.2">
      <c r="A50" s="151" t="s">
        <v>26</v>
      </c>
      <c r="B50" s="145"/>
      <c r="C50" s="146"/>
      <c r="D50" s="16">
        <f t="shared" ref="D50:O50" si="64">SUM(D38:D49)</f>
        <v>24</v>
      </c>
      <c r="E50" s="16">
        <f t="shared" si="64"/>
        <v>27</v>
      </c>
      <c r="F50" s="16">
        <f t="shared" si="64"/>
        <v>51</v>
      </c>
      <c r="G50" s="16">
        <f t="shared" si="64"/>
        <v>34</v>
      </c>
      <c r="H50" s="16">
        <f t="shared" si="64"/>
        <v>42</v>
      </c>
      <c r="I50" s="16">
        <f t="shared" si="64"/>
        <v>76</v>
      </c>
      <c r="J50" s="16">
        <f t="shared" si="64"/>
        <v>55</v>
      </c>
      <c r="K50" s="16">
        <f t="shared" si="64"/>
        <v>51</v>
      </c>
      <c r="L50" s="16">
        <f t="shared" si="64"/>
        <v>106</v>
      </c>
      <c r="M50" s="16">
        <f t="shared" si="64"/>
        <v>89</v>
      </c>
      <c r="N50" s="16">
        <f t="shared" si="64"/>
        <v>93</v>
      </c>
      <c r="O50" s="16">
        <f t="shared" si="64"/>
        <v>182</v>
      </c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x14ac:dyDescent="0.2">
      <c r="A51" s="17"/>
      <c r="B51" s="17"/>
      <c r="C51" s="18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x14ac:dyDescent="0.2">
      <c r="A52" s="11" t="s">
        <v>29</v>
      </c>
      <c r="B52" s="11" t="s">
        <v>12</v>
      </c>
      <c r="C52" s="12" t="s">
        <v>13</v>
      </c>
      <c r="D52" s="20" t="s">
        <v>19</v>
      </c>
      <c r="E52" s="20" t="s">
        <v>20</v>
      </c>
      <c r="F52" s="20" t="s">
        <v>21</v>
      </c>
      <c r="G52" s="20" t="s">
        <v>19</v>
      </c>
      <c r="H52" s="20" t="s">
        <v>20</v>
      </c>
      <c r="I52" s="20" t="s">
        <v>21</v>
      </c>
      <c r="J52" s="20" t="s">
        <v>19</v>
      </c>
      <c r="K52" s="20" t="s">
        <v>20</v>
      </c>
      <c r="L52" s="20" t="s">
        <v>21</v>
      </c>
      <c r="M52" s="20" t="s">
        <v>19</v>
      </c>
      <c r="N52" s="20" t="s">
        <v>20</v>
      </c>
      <c r="O52" s="20" t="s">
        <v>21</v>
      </c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x14ac:dyDescent="0.2">
      <c r="A53" s="14" t="s">
        <v>133</v>
      </c>
      <c r="B53" s="14" t="s">
        <v>101</v>
      </c>
      <c r="C53" s="22" t="s">
        <v>22</v>
      </c>
      <c r="D53" s="16">
        <v>5</v>
      </c>
      <c r="E53" s="16">
        <v>7</v>
      </c>
      <c r="F53" s="16">
        <f>SUM(D53:E53)</f>
        <v>12</v>
      </c>
      <c r="G53" s="16">
        <v>5</v>
      </c>
      <c r="H53" s="16">
        <v>7</v>
      </c>
      <c r="I53" s="16">
        <f>SUM(G53:H53)</f>
        <v>12</v>
      </c>
      <c r="J53" s="16">
        <v>0</v>
      </c>
      <c r="K53" s="16">
        <v>0</v>
      </c>
      <c r="L53" s="16">
        <f>SUM(J53:K53)</f>
        <v>0</v>
      </c>
      <c r="M53" s="16">
        <f t="shared" ref="M53:N53" si="65">SUM(G53,J53)</f>
        <v>5</v>
      </c>
      <c r="N53" s="16">
        <f t="shared" si="65"/>
        <v>7</v>
      </c>
      <c r="O53" s="16">
        <f>SUM(M53:N53)</f>
        <v>12</v>
      </c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x14ac:dyDescent="0.2">
      <c r="A54" s="152" t="s">
        <v>26</v>
      </c>
      <c r="B54" s="145"/>
      <c r="C54" s="146"/>
      <c r="D54" s="16">
        <f t="shared" ref="D54:O54" si="66">SUM(D53)</f>
        <v>5</v>
      </c>
      <c r="E54" s="16">
        <f t="shared" si="66"/>
        <v>7</v>
      </c>
      <c r="F54" s="16">
        <f t="shared" si="66"/>
        <v>12</v>
      </c>
      <c r="G54" s="16">
        <f t="shared" si="66"/>
        <v>5</v>
      </c>
      <c r="H54" s="16">
        <f t="shared" si="66"/>
        <v>7</v>
      </c>
      <c r="I54" s="16">
        <f t="shared" si="66"/>
        <v>12</v>
      </c>
      <c r="J54" s="16">
        <f t="shared" si="66"/>
        <v>0</v>
      </c>
      <c r="K54" s="16">
        <f t="shared" si="66"/>
        <v>0</v>
      </c>
      <c r="L54" s="16">
        <f t="shared" si="66"/>
        <v>0</v>
      </c>
      <c r="M54" s="16">
        <f t="shared" si="66"/>
        <v>5</v>
      </c>
      <c r="N54" s="16">
        <f t="shared" si="66"/>
        <v>7</v>
      </c>
      <c r="O54" s="16">
        <f t="shared" si="66"/>
        <v>12</v>
      </c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x14ac:dyDescent="0.2">
      <c r="A55" s="18"/>
      <c r="B55" s="23"/>
      <c r="C55" s="23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">
      <c r="A56" s="152" t="s">
        <v>31</v>
      </c>
      <c r="B56" s="145"/>
      <c r="C56" s="146"/>
      <c r="D56" s="123">
        <f t="shared" ref="D56:O56" si="67">SUM(D35,D54,D50)</f>
        <v>1124</v>
      </c>
      <c r="E56" s="123">
        <f t="shared" si="67"/>
        <v>853</v>
      </c>
      <c r="F56" s="123">
        <f t="shared" si="67"/>
        <v>1977</v>
      </c>
      <c r="G56" s="123">
        <f t="shared" si="67"/>
        <v>950</v>
      </c>
      <c r="H56" s="123">
        <f t="shared" si="67"/>
        <v>723</v>
      </c>
      <c r="I56" s="123">
        <f t="shared" si="67"/>
        <v>1673</v>
      </c>
      <c r="J56" s="123">
        <f t="shared" si="67"/>
        <v>3723</v>
      </c>
      <c r="K56" s="123">
        <f t="shared" si="67"/>
        <v>2804</v>
      </c>
      <c r="L56" s="123">
        <f t="shared" si="67"/>
        <v>6527</v>
      </c>
      <c r="M56" s="123">
        <f t="shared" si="67"/>
        <v>4673</v>
      </c>
      <c r="N56" s="123">
        <f t="shared" si="67"/>
        <v>3527</v>
      </c>
      <c r="O56" s="123">
        <f t="shared" si="67"/>
        <v>8200</v>
      </c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">
      <c r="A57" s="24"/>
      <c r="B57" s="24"/>
      <c r="C57" s="25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">
      <c r="A58" s="150" t="s">
        <v>32</v>
      </c>
      <c r="B58" s="145"/>
      <c r="C58" s="145"/>
      <c r="D58" s="145"/>
      <c r="E58" s="145"/>
      <c r="F58" s="146"/>
      <c r="G58" s="149" t="s">
        <v>10</v>
      </c>
      <c r="H58" s="148"/>
      <c r="I58" s="148"/>
      <c r="J58" s="148"/>
      <c r="K58" s="148"/>
      <c r="L58" s="148"/>
      <c r="M58" s="148"/>
      <c r="N58" s="148"/>
      <c r="O58" s="138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">
      <c r="A59" s="11" t="s">
        <v>11</v>
      </c>
      <c r="B59" s="153" t="s">
        <v>12</v>
      </c>
      <c r="C59" s="12" t="s">
        <v>13</v>
      </c>
      <c r="D59" s="149" t="s">
        <v>14</v>
      </c>
      <c r="E59" s="148"/>
      <c r="F59" s="138"/>
      <c r="G59" s="149" t="s">
        <v>15</v>
      </c>
      <c r="H59" s="148"/>
      <c r="I59" s="138"/>
      <c r="J59" s="149" t="s">
        <v>16</v>
      </c>
      <c r="K59" s="148"/>
      <c r="L59" s="138"/>
      <c r="M59" s="149" t="s">
        <v>17</v>
      </c>
      <c r="N59" s="148"/>
      <c r="O59" s="138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">
      <c r="A60" s="11" t="s">
        <v>18</v>
      </c>
      <c r="B60" s="154"/>
      <c r="C60" s="13"/>
      <c r="D60" s="20" t="s">
        <v>19</v>
      </c>
      <c r="E60" s="20" t="s">
        <v>20</v>
      </c>
      <c r="F60" s="20" t="s">
        <v>21</v>
      </c>
      <c r="G60" s="20" t="s">
        <v>19</v>
      </c>
      <c r="H60" s="20" t="s">
        <v>20</v>
      </c>
      <c r="I60" s="20" t="s">
        <v>21</v>
      </c>
      <c r="J60" s="20" t="s">
        <v>19</v>
      </c>
      <c r="K60" s="20" t="s">
        <v>20</v>
      </c>
      <c r="L60" s="20" t="s">
        <v>21</v>
      </c>
      <c r="M60" s="20" t="s">
        <v>19</v>
      </c>
      <c r="N60" s="20" t="s">
        <v>20</v>
      </c>
      <c r="O60" s="20" t="s">
        <v>21</v>
      </c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s="129" customFormat="1" ht="22.5" x14ac:dyDescent="0.2">
      <c r="A61" s="14" t="s">
        <v>139</v>
      </c>
      <c r="B61" s="14" t="s">
        <v>104</v>
      </c>
      <c r="C61" s="27" t="s">
        <v>22</v>
      </c>
      <c r="D61" s="16">
        <v>10</v>
      </c>
      <c r="E61" s="16">
        <v>35</v>
      </c>
      <c r="F61" s="16">
        <f t="shared" ref="F61:F65" si="68">SUM(D61:E61)</f>
        <v>45</v>
      </c>
      <c r="G61" s="16">
        <v>9</v>
      </c>
      <c r="H61" s="16">
        <v>30</v>
      </c>
      <c r="I61" s="16">
        <f t="shared" ref="I61:I65" si="69">SUM(G61:H61)</f>
        <v>39</v>
      </c>
      <c r="J61" s="16">
        <v>40</v>
      </c>
      <c r="K61" s="16">
        <v>127</v>
      </c>
      <c r="L61" s="16">
        <f t="shared" ref="L61:L65" si="70">SUM(J61:K61)</f>
        <v>167</v>
      </c>
      <c r="M61" s="16">
        <f t="shared" ref="M61:N62" si="71">SUM(G61,J61)</f>
        <v>49</v>
      </c>
      <c r="N61" s="16">
        <f t="shared" si="71"/>
        <v>157</v>
      </c>
      <c r="O61" s="16">
        <f t="shared" ref="O61:O65" si="72">SUM(M61:N61)</f>
        <v>206</v>
      </c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s="129" customFormat="1" ht="22.5" x14ac:dyDescent="0.2">
      <c r="A62" s="14" t="s">
        <v>241</v>
      </c>
      <c r="B62" s="14" t="s">
        <v>104</v>
      </c>
      <c r="C62" s="15" t="s">
        <v>22</v>
      </c>
      <c r="D62" s="16">
        <v>0</v>
      </c>
      <c r="E62" s="16">
        <v>0</v>
      </c>
      <c r="F62" s="16">
        <f t="shared" si="68"/>
        <v>0</v>
      </c>
      <c r="G62" s="16">
        <v>0</v>
      </c>
      <c r="H62" s="16">
        <v>1</v>
      </c>
      <c r="I62" s="16">
        <f t="shared" si="69"/>
        <v>1</v>
      </c>
      <c r="J62" s="16">
        <v>568</v>
      </c>
      <c r="K62" s="16">
        <v>702</v>
      </c>
      <c r="L62" s="16">
        <f t="shared" si="70"/>
        <v>1270</v>
      </c>
      <c r="M62" s="16">
        <f t="shared" si="71"/>
        <v>568</v>
      </c>
      <c r="N62" s="16">
        <f t="shared" si="71"/>
        <v>703</v>
      </c>
      <c r="O62" s="16">
        <f t="shared" si="72"/>
        <v>1271</v>
      </c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s="129" customFormat="1" ht="22.5" x14ac:dyDescent="0.2">
      <c r="A63" s="14" t="s">
        <v>140</v>
      </c>
      <c r="B63" s="14" t="s">
        <v>104</v>
      </c>
      <c r="C63" s="15" t="s">
        <v>22</v>
      </c>
      <c r="D63" s="16">
        <v>95</v>
      </c>
      <c r="E63" s="16">
        <v>92</v>
      </c>
      <c r="F63" s="16">
        <f t="shared" si="68"/>
        <v>187</v>
      </c>
      <c r="G63" s="16">
        <v>66</v>
      </c>
      <c r="H63" s="16">
        <v>83</v>
      </c>
      <c r="I63" s="16">
        <f t="shared" si="69"/>
        <v>149</v>
      </c>
      <c r="J63" s="16">
        <v>1</v>
      </c>
      <c r="K63" s="16">
        <v>1</v>
      </c>
      <c r="L63" s="16">
        <f t="shared" si="70"/>
        <v>2</v>
      </c>
      <c r="M63" s="16">
        <f t="shared" ref="M63:N63" si="73">SUM(G63,J63)</f>
        <v>67</v>
      </c>
      <c r="N63" s="16">
        <f t="shared" si="73"/>
        <v>84</v>
      </c>
      <c r="O63" s="16">
        <f t="shared" si="72"/>
        <v>151</v>
      </c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s="129" customFormat="1" x14ac:dyDescent="0.2">
      <c r="A64" s="14" t="s">
        <v>33</v>
      </c>
      <c r="B64" s="14" t="s">
        <v>105</v>
      </c>
      <c r="C64" s="15" t="s">
        <v>22</v>
      </c>
      <c r="D64" s="16">
        <v>182</v>
      </c>
      <c r="E64" s="16">
        <v>160</v>
      </c>
      <c r="F64" s="16">
        <f t="shared" si="68"/>
        <v>342</v>
      </c>
      <c r="G64" s="16">
        <v>160</v>
      </c>
      <c r="H64" s="16">
        <v>136</v>
      </c>
      <c r="I64" s="16">
        <f t="shared" si="69"/>
        <v>296</v>
      </c>
      <c r="J64" s="16">
        <v>587</v>
      </c>
      <c r="K64" s="16">
        <v>515</v>
      </c>
      <c r="L64" s="16">
        <f t="shared" si="70"/>
        <v>1102</v>
      </c>
      <c r="M64" s="16">
        <f t="shared" ref="M64:N64" si="74">SUM(G64,J64)</f>
        <v>747</v>
      </c>
      <c r="N64" s="16">
        <f t="shared" si="74"/>
        <v>651</v>
      </c>
      <c r="O64" s="16">
        <f t="shared" si="72"/>
        <v>1398</v>
      </c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s="129" customFormat="1" ht="22.5" x14ac:dyDescent="0.2">
      <c r="A65" s="14" t="s">
        <v>33</v>
      </c>
      <c r="B65" s="14" t="s">
        <v>188</v>
      </c>
      <c r="C65" s="15" t="s">
        <v>34</v>
      </c>
      <c r="D65" s="16">
        <v>60</v>
      </c>
      <c r="E65" s="16">
        <v>41</v>
      </c>
      <c r="F65" s="16">
        <f t="shared" si="68"/>
        <v>101</v>
      </c>
      <c r="G65" s="16">
        <v>54</v>
      </c>
      <c r="H65" s="16">
        <v>33</v>
      </c>
      <c r="I65" s="16">
        <f t="shared" si="69"/>
        <v>87</v>
      </c>
      <c r="J65" s="16">
        <v>142</v>
      </c>
      <c r="K65" s="16">
        <v>80</v>
      </c>
      <c r="L65" s="16">
        <f t="shared" si="70"/>
        <v>222</v>
      </c>
      <c r="M65" s="16">
        <f t="shared" ref="M65:N65" si="75">SUM(G65,J65)</f>
        <v>196</v>
      </c>
      <c r="N65" s="16">
        <f t="shared" si="75"/>
        <v>113</v>
      </c>
      <c r="O65" s="16">
        <f t="shared" si="72"/>
        <v>309</v>
      </c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">
      <c r="A66" s="152" t="s">
        <v>26</v>
      </c>
      <c r="B66" s="145"/>
      <c r="C66" s="146"/>
      <c r="D66" s="16">
        <f t="shared" ref="D66:O66" si="76">SUM(D61:D65)</f>
        <v>347</v>
      </c>
      <c r="E66" s="16">
        <f t="shared" si="76"/>
        <v>328</v>
      </c>
      <c r="F66" s="16">
        <f t="shared" si="76"/>
        <v>675</v>
      </c>
      <c r="G66" s="16">
        <f t="shared" si="76"/>
        <v>289</v>
      </c>
      <c r="H66" s="16">
        <f t="shared" si="76"/>
        <v>283</v>
      </c>
      <c r="I66" s="16">
        <f t="shared" si="76"/>
        <v>572</v>
      </c>
      <c r="J66" s="16">
        <f t="shared" si="76"/>
        <v>1338</v>
      </c>
      <c r="K66" s="16">
        <f t="shared" si="76"/>
        <v>1425</v>
      </c>
      <c r="L66" s="16">
        <f t="shared" si="76"/>
        <v>2763</v>
      </c>
      <c r="M66" s="16">
        <f t="shared" si="76"/>
        <v>1627</v>
      </c>
      <c r="N66" s="16">
        <f t="shared" si="76"/>
        <v>1708</v>
      </c>
      <c r="O66" s="16">
        <f t="shared" si="76"/>
        <v>3335</v>
      </c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">
      <c r="A67" s="24"/>
      <c r="B67" s="24"/>
      <c r="C67" s="25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">
      <c r="A68" s="29" t="s">
        <v>29</v>
      </c>
      <c r="B68" s="11" t="s">
        <v>12</v>
      </c>
      <c r="C68" s="12" t="s">
        <v>13</v>
      </c>
      <c r="D68" s="20" t="s">
        <v>19</v>
      </c>
      <c r="E68" s="20" t="s">
        <v>20</v>
      </c>
      <c r="F68" s="20" t="s">
        <v>21</v>
      </c>
      <c r="G68" s="20" t="s">
        <v>19</v>
      </c>
      <c r="H68" s="20" t="s">
        <v>20</v>
      </c>
      <c r="I68" s="20" t="s">
        <v>21</v>
      </c>
      <c r="J68" s="20" t="s">
        <v>19</v>
      </c>
      <c r="K68" s="20" t="s">
        <v>20</v>
      </c>
      <c r="L68" s="20" t="s">
        <v>21</v>
      </c>
      <c r="M68" s="20" t="s">
        <v>19</v>
      </c>
      <c r="N68" s="20" t="s">
        <v>20</v>
      </c>
      <c r="O68" s="20" t="s">
        <v>21</v>
      </c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2.5" x14ac:dyDescent="0.2">
      <c r="A69" s="30" t="s">
        <v>182</v>
      </c>
      <c r="B69" s="14" t="s">
        <v>104</v>
      </c>
      <c r="C69" s="15" t="s">
        <v>22</v>
      </c>
      <c r="D69" s="16">
        <v>2</v>
      </c>
      <c r="E69" s="16">
        <v>4</v>
      </c>
      <c r="F69" s="16">
        <f>D69+E69</f>
        <v>6</v>
      </c>
      <c r="G69" s="16">
        <v>2</v>
      </c>
      <c r="H69" s="16">
        <v>4</v>
      </c>
      <c r="I69" s="16">
        <f>SUM(G69:H69)</f>
        <v>6</v>
      </c>
      <c r="J69" s="16">
        <v>6</v>
      </c>
      <c r="K69" s="16">
        <v>2</v>
      </c>
      <c r="L69" s="16">
        <f>J69+K69</f>
        <v>8</v>
      </c>
      <c r="M69" s="16">
        <f>G69+J69</f>
        <v>8</v>
      </c>
      <c r="N69" s="16">
        <f>H69+K69</f>
        <v>6</v>
      </c>
      <c r="O69" s="16">
        <f>M69+N69</f>
        <v>14</v>
      </c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2.5" x14ac:dyDescent="0.2">
      <c r="A70" s="31" t="s">
        <v>200</v>
      </c>
      <c r="B70" s="21" t="s">
        <v>104</v>
      </c>
      <c r="C70" s="15" t="s">
        <v>22</v>
      </c>
      <c r="D70" s="16">
        <v>10</v>
      </c>
      <c r="E70" s="16">
        <v>15</v>
      </c>
      <c r="F70" s="16">
        <f>D70+E70</f>
        <v>25</v>
      </c>
      <c r="G70" s="16">
        <v>10</v>
      </c>
      <c r="H70" s="16">
        <v>14</v>
      </c>
      <c r="I70" s="16">
        <f>SUM(G70:H70)</f>
        <v>24</v>
      </c>
      <c r="J70" s="16">
        <v>11</v>
      </c>
      <c r="K70" s="16">
        <v>8</v>
      </c>
      <c r="L70" s="16">
        <f>SUM(J70:K70)</f>
        <v>19</v>
      </c>
      <c r="M70" s="16">
        <f t="shared" ref="M70:M80" si="77">G70+J70</f>
        <v>21</v>
      </c>
      <c r="N70" s="16">
        <f t="shared" ref="N70:N80" si="78">H70+K70</f>
        <v>22</v>
      </c>
      <c r="O70" s="16">
        <f t="shared" ref="O70:O79" si="79">M70+N70</f>
        <v>43</v>
      </c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2.5" x14ac:dyDescent="0.2">
      <c r="A71" s="31" t="s">
        <v>201</v>
      </c>
      <c r="B71" s="21" t="s">
        <v>104</v>
      </c>
      <c r="C71" s="15" t="s">
        <v>22</v>
      </c>
      <c r="D71" s="16">
        <v>21</v>
      </c>
      <c r="E71" s="16">
        <v>4</v>
      </c>
      <c r="F71" s="16">
        <f t="shared" ref="F71" si="80">SUM(D71:E71)</f>
        <v>25</v>
      </c>
      <c r="G71" s="16">
        <v>18</v>
      </c>
      <c r="H71" s="16">
        <v>3</v>
      </c>
      <c r="I71" s="16">
        <f t="shared" ref="I71:I73" si="81">SUM(G71:H71)</f>
        <v>21</v>
      </c>
      <c r="J71" s="16">
        <v>38</v>
      </c>
      <c r="K71" s="16">
        <v>8</v>
      </c>
      <c r="L71" s="16">
        <f t="shared" ref="L71:L74" si="82">SUM(J71:K71)</f>
        <v>46</v>
      </c>
      <c r="M71" s="16">
        <f t="shared" si="77"/>
        <v>56</v>
      </c>
      <c r="N71" s="16">
        <f t="shared" si="78"/>
        <v>11</v>
      </c>
      <c r="O71" s="16">
        <f t="shared" si="79"/>
        <v>67</v>
      </c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2.5" x14ac:dyDescent="0.2">
      <c r="A72" s="31" t="s">
        <v>185</v>
      </c>
      <c r="B72" s="21" t="s">
        <v>104</v>
      </c>
      <c r="C72" s="15" t="s">
        <v>22</v>
      </c>
      <c r="D72" s="16">
        <v>0</v>
      </c>
      <c r="E72" s="16">
        <v>0</v>
      </c>
      <c r="F72" s="16">
        <f>D72+E72</f>
        <v>0</v>
      </c>
      <c r="G72" s="16">
        <v>0</v>
      </c>
      <c r="H72" s="16">
        <v>0</v>
      </c>
      <c r="I72" s="16">
        <f t="shared" si="81"/>
        <v>0</v>
      </c>
      <c r="J72" s="16">
        <v>4</v>
      </c>
      <c r="K72" s="16">
        <v>7</v>
      </c>
      <c r="L72" s="16">
        <f t="shared" si="82"/>
        <v>11</v>
      </c>
      <c r="M72" s="16">
        <f t="shared" si="77"/>
        <v>4</v>
      </c>
      <c r="N72" s="16">
        <f t="shared" si="78"/>
        <v>7</v>
      </c>
      <c r="O72" s="16">
        <f t="shared" si="79"/>
        <v>11</v>
      </c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2.5" x14ac:dyDescent="0.2">
      <c r="A73" s="31" t="s">
        <v>184</v>
      </c>
      <c r="B73" s="21" t="s">
        <v>104</v>
      </c>
      <c r="C73" s="15" t="s">
        <v>22</v>
      </c>
      <c r="D73" s="16">
        <v>7</v>
      </c>
      <c r="E73" s="16">
        <v>14</v>
      </c>
      <c r="F73" s="16">
        <f>D73+E73</f>
        <v>21</v>
      </c>
      <c r="G73" s="16">
        <v>6</v>
      </c>
      <c r="H73" s="16">
        <v>10</v>
      </c>
      <c r="I73" s="16">
        <f t="shared" si="81"/>
        <v>16</v>
      </c>
      <c r="J73" s="16">
        <v>15</v>
      </c>
      <c r="K73" s="16">
        <v>8</v>
      </c>
      <c r="L73" s="16">
        <f t="shared" si="82"/>
        <v>23</v>
      </c>
      <c r="M73" s="16">
        <f t="shared" si="77"/>
        <v>21</v>
      </c>
      <c r="N73" s="16">
        <f t="shared" si="78"/>
        <v>18</v>
      </c>
      <c r="O73" s="16">
        <f t="shared" si="79"/>
        <v>39</v>
      </c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2.5" x14ac:dyDescent="0.2">
      <c r="A74" s="31" t="s">
        <v>183</v>
      </c>
      <c r="B74" s="21" t="s">
        <v>104</v>
      </c>
      <c r="C74" s="15" t="s">
        <v>22</v>
      </c>
      <c r="D74" s="16">
        <v>17</v>
      </c>
      <c r="E74" s="16">
        <v>14</v>
      </c>
      <c r="F74" s="16">
        <f>D74+E74</f>
        <v>31</v>
      </c>
      <c r="G74" s="16">
        <v>17</v>
      </c>
      <c r="H74" s="16">
        <v>13</v>
      </c>
      <c r="I74" s="16">
        <f>G74+H74</f>
        <v>30</v>
      </c>
      <c r="J74" s="16">
        <v>24</v>
      </c>
      <c r="K74" s="16">
        <v>25</v>
      </c>
      <c r="L74" s="16">
        <f t="shared" si="82"/>
        <v>49</v>
      </c>
      <c r="M74" s="16">
        <f t="shared" si="77"/>
        <v>41</v>
      </c>
      <c r="N74" s="16">
        <f t="shared" si="78"/>
        <v>38</v>
      </c>
      <c r="O74" s="16">
        <f t="shared" si="79"/>
        <v>79</v>
      </c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s="128" customFormat="1" ht="22.5" x14ac:dyDescent="0.2">
      <c r="A75" s="31" t="s">
        <v>35</v>
      </c>
      <c r="B75" s="21" t="s">
        <v>104</v>
      </c>
      <c r="C75" s="15" t="s">
        <v>22</v>
      </c>
      <c r="D75" s="16">
        <v>0</v>
      </c>
      <c r="E75" s="16">
        <v>0</v>
      </c>
      <c r="F75" s="16">
        <f t="shared" ref="F75:F79" si="83">SUM(D75:E75)</f>
        <v>0</v>
      </c>
      <c r="G75" s="16">
        <v>0</v>
      </c>
      <c r="H75" s="16">
        <v>0</v>
      </c>
      <c r="I75" s="16">
        <f t="shared" ref="I75:I80" si="84">SUM(G75:H75)</f>
        <v>0</v>
      </c>
      <c r="J75" s="16">
        <v>0</v>
      </c>
      <c r="K75" s="16">
        <v>0</v>
      </c>
      <c r="L75" s="16">
        <f t="shared" ref="L75:L80" si="85">SUM(J75:K75)</f>
        <v>0</v>
      </c>
      <c r="M75" s="16">
        <f t="shared" si="77"/>
        <v>0</v>
      </c>
      <c r="N75" s="16">
        <f t="shared" si="78"/>
        <v>0</v>
      </c>
      <c r="O75" s="16">
        <f t="shared" si="79"/>
        <v>0</v>
      </c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2.5" x14ac:dyDescent="0.2">
      <c r="A76" s="31" t="s">
        <v>203</v>
      </c>
      <c r="B76" s="21" t="s">
        <v>104</v>
      </c>
      <c r="C76" s="15" t="s">
        <v>22</v>
      </c>
      <c r="D76" s="16">
        <v>7</v>
      </c>
      <c r="E76" s="16">
        <v>10</v>
      </c>
      <c r="F76" s="16">
        <f t="shared" si="83"/>
        <v>17</v>
      </c>
      <c r="G76" s="16">
        <v>7</v>
      </c>
      <c r="H76" s="16">
        <v>10</v>
      </c>
      <c r="I76" s="16">
        <f t="shared" si="84"/>
        <v>17</v>
      </c>
      <c r="J76" s="16">
        <v>16</v>
      </c>
      <c r="K76" s="16">
        <v>14</v>
      </c>
      <c r="L76" s="16">
        <f t="shared" si="85"/>
        <v>30</v>
      </c>
      <c r="M76" s="16">
        <f t="shared" si="77"/>
        <v>23</v>
      </c>
      <c r="N76" s="16">
        <f>H76+K76</f>
        <v>24</v>
      </c>
      <c r="O76" s="16">
        <f t="shared" si="79"/>
        <v>47</v>
      </c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s="128" customFormat="1" ht="22.5" x14ac:dyDescent="0.2">
      <c r="A77" s="31" t="s">
        <v>207</v>
      </c>
      <c r="B77" s="21" t="s">
        <v>104</v>
      </c>
      <c r="C77" s="15" t="s">
        <v>22</v>
      </c>
      <c r="D77" s="16">
        <v>0</v>
      </c>
      <c r="E77" s="16">
        <v>0</v>
      </c>
      <c r="F77" s="16">
        <f t="shared" si="83"/>
        <v>0</v>
      </c>
      <c r="G77" s="16">
        <v>0</v>
      </c>
      <c r="H77" s="16">
        <v>0</v>
      </c>
      <c r="I77" s="16">
        <f t="shared" si="84"/>
        <v>0</v>
      </c>
      <c r="J77" s="16">
        <v>0</v>
      </c>
      <c r="K77" s="16">
        <v>0</v>
      </c>
      <c r="L77" s="16">
        <f t="shared" si="85"/>
        <v>0</v>
      </c>
      <c r="M77" s="16">
        <f t="shared" si="77"/>
        <v>0</v>
      </c>
      <c r="N77" s="16">
        <f>H77+K77</f>
        <v>0</v>
      </c>
      <c r="O77" s="16">
        <f t="shared" si="79"/>
        <v>0</v>
      </c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2.5" x14ac:dyDescent="0.2">
      <c r="A78" s="31" t="s">
        <v>186</v>
      </c>
      <c r="B78" s="21" t="s">
        <v>104</v>
      </c>
      <c r="C78" s="15" t="s">
        <v>22</v>
      </c>
      <c r="D78" s="16">
        <v>0</v>
      </c>
      <c r="E78" s="16">
        <v>2</v>
      </c>
      <c r="F78" s="16">
        <f>D78+E78</f>
        <v>2</v>
      </c>
      <c r="G78" s="16">
        <v>0</v>
      </c>
      <c r="H78" s="16">
        <v>2</v>
      </c>
      <c r="I78" s="16">
        <v>0</v>
      </c>
      <c r="J78" s="16">
        <v>0</v>
      </c>
      <c r="K78" s="16">
        <v>1</v>
      </c>
      <c r="L78" s="16">
        <v>0</v>
      </c>
      <c r="M78" s="16">
        <f t="shared" si="77"/>
        <v>0</v>
      </c>
      <c r="N78" s="16">
        <f t="shared" si="78"/>
        <v>3</v>
      </c>
      <c r="O78" s="16">
        <f t="shared" si="79"/>
        <v>3</v>
      </c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2.5" x14ac:dyDescent="0.2">
      <c r="A79" s="31" t="s">
        <v>202</v>
      </c>
      <c r="B79" s="21" t="s">
        <v>104</v>
      </c>
      <c r="C79" s="15" t="s">
        <v>22</v>
      </c>
      <c r="D79" s="16">
        <v>16</v>
      </c>
      <c r="E79" s="16">
        <v>5</v>
      </c>
      <c r="F79" s="16">
        <f t="shared" si="83"/>
        <v>21</v>
      </c>
      <c r="G79" s="16">
        <v>14</v>
      </c>
      <c r="H79" s="16">
        <v>5</v>
      </c>
      <c r="I79" s="16">
        <f t="shared" si="84"/>
        <v>19</v>
      </c>
      <c r="J79" s="16">
        <v>23</v>
      </c>
      <c r="K79" s="16">
        <v>10</v>
      </c>
      <c r="L79" s="16">
        <f t="shared" si="85"/>
        <v>33</v>
      </c>
      <c r="M79" s="16">
        <f t="shared" si="77"/>
        <v>37</v>
      </c>
      <c r="N79" s="16">
        <f t="shared" si="78"/>
        <v>15</v>
      </c>
      <c r="O79" s="16">
        <f t="shared" si="79"/>
        <v>52</v>
      </c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2.5" x14ac:dyDescent="0.2">
      <c r="A80" s="31" t="s">
        <v>187</v>
      </c>
      <c r="B80" s="21" t="s">
        <v>104</v>
      </c>
      <c r="C80" s="15" t="s">
        <v>22</v>
      </c>
      <c r="D80" s="16">
        <v>8</v>
      </c>
      <c r="E80" s="16">
        <v>5</v>
      </c>
      <c r="F80" s="16">
        <f>D80+E80</f>
        <v>13</v>
      </c>
      <c r="G80" s="16">
        <v>7</v>
      </c>
      <c r="H80" s="16">
        <v>5</v>
      </c>
      <c r="I80" s="16">
        <f t="shared" si="84"/>
        <v>12</v>
      </c>
      <c r="J80" s="16">
        <v>24</v>
      </c>
      <c r="K80" s="16">
        <v>4</v>
      </c>
      <c r="L80" s="16">
        <f t="shared" si="85"/>
        <v>28</v>
      </c>
      <c r="M80" s="16">
        <f t="shared" si="77"/>
        <v>31</v>
      </c>
      <c r="N80" s="16">
        <f t="shared" si="78"/>
        <v>9</v>
      </c>
      <c r="O80" s="16">
        <f>M80+N80</f>
        <v>40</v>
      </c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">
      <c r="A81" s="169" t="s">
        <v>26</v>
      </c>
      <c r="B81" s="145"/>
      <c r="C81" s="146"/>
      <c r="D81" s="16">
        <f t="shared" ref="D81:O81" si="86">SUM(D69:D80)</f>
        <v>88</v>
      </c>
      <c r="E81" s="16">
        <f t="shared" si="86"/>
        <v>73</v>
      </c>
      <c r="F81" s="16">
        <f t="shared" si="86"/>
        <v>161</v>
      </c>
      <c r="G81" s="16">
        <f t="shared" si="86"/>
        <v>81</v>
      </c>
      <c r="H81" s="16">
        <f t="shared" si="86"/>
        <v>66</v>
      </c>
      <c r="I81" s="16">
        <f t="shared" si="86"/>
        <v>145</v>
      </c>
      <c r="J81" s="16">
        <f t="shared" si="86"/>
        <v>161</v>
      </c>
      <c r="K81" s="16">
        <f t="shared" si="86"/>
        <v>87</v>
      </c>
      <c r="L81" s="16">
        <f t="shared" si="86"/>
        <v>247</v>
      </c>
      <c r="M81" s="16">
        <f t="shared" si="86"/>
        <v>242</v>
      </c>
      <c r="N81" s="16">
        <f t="shared" si="86"/>
        <v>153</v>
      </c>
      <c r="O81" s="16">
        <f t="shared" si="86"/>
        <v>395</v>
      </c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">
      <c r="A82" s="18"/>
      <c r="B82" s="23"/>
      <c r="C82" s="23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">
      <c r="A83" s="152" t="s">
        <v>31</v>
      </c>
      <c r="B83" s="145"/>
      <c r="C83" s="146"/>
      <c r="D83" s="123">
        <f t="shared" ref="D83:O83" si="87">SUM(D66,D81)</f>
        <v>435</v>
      </c>
      <c r="E83" s="123">
        <f t="shared" si="87"/>
        <v>401</v>
      </c>
      <c r="F83" s="123">
        <f t="shared" si="87"/>
        <v>836</v>
      </c>
      <c r="G83" s="123">
        <f t="shared" si="87"/>
        <v>370</v>
      </c>
      <c r="H83" s="123">
        <f t="shared" si="87"/>
        <v>349</v>
      </c>
      <c r="I83" s="123">
        <f t="shared" si="87"/>
        <v>717</v>
      </c>
      <c r="J83" s="123">
        <f t="shared" si="87"/>
        <v>1499</v>
      </c>
      <c r="K83" s="123">
        <f t="shared" si="87"/>
        <v>1512</v>
      </c>
      <c r="L83" s="123">
        <f t="shared" si="87"/>
        <v>3010</v>
      </c>
      <c r="M83" s="123">
        <f t="shared" si="87"/>
        <v>1869</v>
      </c>
      <c r="N83" s="123">
        <f t="shared" si="87"/>
        <v>1861</v>
      </c>
      <c r="O83" s="123">
        <f t="shared" si="87"/>
        <v>3730</v>
      </c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">
      <c r="A84" s="24"/>
      <c r="B84" s="24"/>
      <c r="C84" s="25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">
      <c r="A85" s="150" t="s">
        <v>36</v>
      </c>
      <c r="B85" s="145"/>
      <c r="C85" s="145"/>
      <c r="D85" s="145"/>
      <c r="E85" s="145"/>
      <c r="F85" s="146"/>
      <c r="G85" s="149" t="s">
        <v>10</v>
      </c>
      <c r="H85" s="148"/>
      <c r="I85" s="148"/>
      <c r="J85" s="148"/>
      <c r="K85" s="148"/>
      <c r="L85" s="148"/>
      <c r="M85" s="148"/>
      <c r="N85" s="148"/>
      <c r="O85" s="138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">
      <c r="A86" s="11" t="s">
        <v>11</v>
      </c>
      <c r="B86" s="153" t="s">
        <v>12</v>
      </c>
      <c r="C86" s="155" t="s">
        <v>13</v>
      </c>
      <c r="D86" s="149" t="s">
        <v>14</v>
      </c>
      <c r="E86" s="148"/>
      <c r="F86" s="138"/>
      <c r="G86" s="149" t="s">
        <v>15</v>
      </c>
      <c r="H86" s="148"/>
      <c r="I86" s="138"/>
      <c r="J86" s="149" t="s">
        <v>16</v>
      </c>
      <c r="K86" s="148"/>
      <c r="L86" s="138"/>
      <c r="M86" s="149" t="s">
        <v>17</v>
      </c>
      <c r="N86" s="148"/>
      <c r="O86" s="138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">
      <c r="A87" s="11" t="s">
        <v>18</v>
      </c>
      <c r="B87" s="154"/>
      <c r="C87" s="156"/>
      <c r="D87" s="20" t="s">
        <v>19</v>
      </c>
      <c r="E87" s="20" t="s">
        <v>20</v>
      </c>
      <c r="F87" s="20" t="s">
        <v>21</v>
      </c>
      <c r="G87" s="20" t="s">
        <v>19</v>
      </c>
      <c r="H87" s="20" t="s">
        <v>20</v>
      </c>
      <c r="I87" s="20" t="s">
        <v>21</v>
      </c>
      <c r="J87" s="20" t="s">
        <v>19</v>
      </c>
      <c r="K87" s="20" t="s">
        <v>20</v>
      </c>
      <c r="L87" s="20" t="s">
        <v>21</v>
      </c>
      <c r="M87" s="20" t="s">
        <v>19</v>
      </c>
      <c r="N87" s="20" t="s">
        <v>20</v>
      </c>
      <c r="O87" s="20" t="s">
        <v>21</v>
      </c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s="129" customFormat="1" ht="22.5" x14ac:dyDescent="0.2">
      <c r="A88" s="14" t="s">
        <v>243</v>
      </c>
      <c r="B88" s="14" t="s">
        <v>106</v>
      </c>
      <c r="C88" s="22" t="s">
        <v>191</v>
      </c>
      <c r="D88" s="16">
        <v>27</v>
      </c>
      <c r="E88" s="16">
        <v>53</v>
      </c>
      <c r="F88" s="16">
        <f t="shared" ref="F88:F96" si="88">SUM(D88:E88)</f>
        <v>80</v>
      </c>
      <c r="G88" s="16">
        <v>25</v>
      </c>
      <c r="H88" s="16">
        <v>50</v>
      </c>
      <c r="I88" s="16">
        <f t="shared" ref="I88:I96" si="89">SUM(G88:H88)</f>
        <v>75</v>
      </c>
      <c r="J88" s="16">
        <v>67</v>
      </c>
      <c r="K88" s="16">
        <v>130</v>
      </c>
      <c r="L88" s="16">
        <f t="shared" ref="L88:L96" si="90">SUM(J88:K88)</f>
        <v>197</v>
      </c>
      <c r="M88" s="16">
        <f t="shared" ref="M88:N88" si="91">SUM(G88,J88)</f>
        <v>92</v>
      </c>
      <c r="N88" s="16">
        <f t="shared" si="91"/>
        <v>180</v>
      </c>
      <c r="O88" s="16">
        <f t="shared" ref="O88:O96" si="92">SUM(M88:N88)</f>
        <v>272</v>
      </c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s="129" customFormat="1" ht="22.5" x14ac:dyDescent="0.2">
      <c r="A89" s="14" t="s">
        <v>163</v>
      </c>
      <c r="B89" s="14" t="s">
        <v>229</v>
      </c>
      <c r="C89" s="22" t="s">
        <v>191</v>
      </c>
      <c r="D89" s="16">
        <v>0</v>
      </c>
      <c r="E89" s="16">
        <v>0</v>
      </c>
      <c r="F89" s="16">
        <f t="shared" si="88"/>
        <v>0</v>
      </c>
      <c r="G89" s="16">
        <v>0</v>
      </c>
      <c r="H89" s="16">
        <v>0</v>
      </c>
      <c r="I89" s="16">
        <f t="shared" si="89"/>
        <v>0</v>
      </c>
      <c r="J89" s="16">
        <v>3</v>
      </c>
      <c r="K89" s="16">
        <v>5</v>
      </c>
      <c r="L89" s="16">
        <f t="shared" si="90"/>
        <v>8</v>
      </c>
      <c r="M89" s="16">
        <f t="shared" ref="M89:N89" si="93">SUM(G89,J89)</f>
        <v>3</v>
      </c>
      <c r="N89" s="16">
        <f t="shared" si="93"/>
        <v>5</v>
      </c>
      <c r="O89" s="16">
        <f t="shared" si="92"/>
        <v>8</v>
      </c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s="129" customFormat="1" ht="22.5" x14ac:dyDescent="0.2">
      <c r="A90" s="14" t="s">
        <v>37</v>
      </c>
      <c r="B90" s="14" t="s">
        <v>107</v>
      </c>
      <c r="C90" s="22" t="s">
        <v>191</v>
      </c>
      <c r="D90" s="16">
        <v>118</v>
      </c>
      <c r="E90" s="16">
        <v>162</v>
      </c>
      <c r="F90" s="16">
        <f t="shared" si="88"/>
        <v>280</v>
      </c>
      <c r="G90" s="16">
        <v>99</v>
      </c>
      <c r="H90" s="16">
        <v>137</v>
      </c>
      <c r="I90" s="16">
        <f t="shared" si="89"/>
        <v>236</v>
      </c>
      <c r="J90" s="16">
        <v>549</v>
      </c>
      <c r="K90" s="16">
        <v>790</v>
      </c>
      <c r="L90" s="16">
        <f t="shared" si="90"/>
        <v>1339</v>
      </c>
      <c r="M90" s="16">
        <f t="shared" ref="M90:N90" si="94">SUM(G90,J90)</f>
        <v>648</v>
      </c>
      <c r="N90" s="16">
        <f t="shared" si="94"/>
        <v>927</v>
      </c>
      <c r="O90" s="16">
        <f t="shared" si="92"/>
        <v>1575</v>
      </c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s="129" customFormat="1" x14ac:dyDescent="0.2">
      <c r="A91" s="14" t="s">
        <v>37</v>
      </c>
      <c r="B91" s="14" t="s">
        <v>189</v>
      </c>
      <c r="C91" s="22" t="s">
        <v>38</v>
      </c>
      <c r="D91" s="16">
        <v>11</v>
      </c>
      <c r="E91" s="16">
        <v>44</v>
      </c>
      <c r="F91" s="16">
        <f>SUM(D91:E91)</f>
        <v>55</v>
      </c>
      <c r="G91" s="16">
        <v>12</v>
      </c>
      <c r="H91" s="16">
        <v>36</v>
      </c>
      <c r="I91" s="16">
        <f t="shared" si="89"/>
        <v>48</v>
      </c>
      <c r="J91" s="16">
        <v>32</v>
      </c>
      <c r="K91" s="16">
        <v>63</v>
      </c>
      <c r="L91" s="16">
        <f t="shared" si="90"/>
        <v>95</v>
      </c>
      <c r="M91" s="16">
        <f t="shared" ref="M91:N91" si="95">SUM(G91,J91)</f>
        <v>44</v>
      </c>
      <c r="N91" s="16">
        <f t="shared" si="95"/>
        <v>99</v>
      </c>
      <c r="O91" s="16">
        <f t="shared" si="92"/>
        <v>143</v>
      </c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s="129" customFormat="1" x14ac:dyDescent="0.2">
      <c r="A92" s="14" t="s">
        <v>37</v>
      </c>
      <c r="B92" s="14" t="s">
        <v>190</v>
      </c>
      <c r="C92" s="22" t="s">
        <v>39</v>
      </c>
      <c r="D92" s="16">
        <v>107</v>
      </c>
      <c r="E92" s="16">
        <v>130</v>
      </c>
      <c r="F92" s="16">
        <f t="shared" si="88"/>
        <v>237</v>
      </c>
      <c r="G92" s="16">
        <v>101</v>
      </c>
      <c r="H92" s="16">
        <v>122</v>
      </c>
      <c r="I92" s="16">
        <f t="shared" si="89"/>
        <v>223</v>
      </c>
      <c r="J92" s="16">
        <v>244</v>
      </c>
      <c r="K92" s="16">
        <v>374</v>
      </c>
      <c r="L92" s="16">
        <f t="shared" si="90"/>
        <v>618</v>
      </c>
      <c r="M92" s="16">
        <f t="shared" ref="M92:N92" si="96">SUM(G92,J92)</f>
        <v>345</v>
      </c>
      <c r="N92" s="16">
        <f t="shared" si="96"/>
        <v>496</v>
      </c>
      <c r="O92" s="16">
        <f t="shared" si="92"/>
        <v>841</v>
      </c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s="129" customFormat="1" ht="22.5" x14ac:dyDescent="0.2">
      <c r="A93" s="32" t="s">
        <v>141</v>
      </c>
      <c r="B93" s="32" t="s">
        <v>108</v>
      </c>
      <c r="C93" s="22" t="s">
        <v>191</v>
      </c>
      <c r="D93" s="33">
        <v>6</v>
      </c>
      <c r="E93" s="33">
        <v>10</v>
      </c>
      <c r="F93" s="33">
        <f t="shared" si="88"/>
        <v>16</v>
      </c>
      <c r="G93" s="33">
        <v>5</v>
      </c>
      <c r="H93" s="33">
        <v>8</v>
      </c>
      <c r="I93" s="33">
        <f t="shared" si="89"/>
        <v>13</v>
      </c>
      <c r="J93" s="33">
        <v>19</v>
      </c>
      <c r="K93" s="33">
        <v>21</v>
      </c>
      <c r="L93" s="33">
        <f t="shared" si="90"/>
        <v>40</v>
      </c>
      <c r="M93" s="33">
        <f t="shared" ref="M93:N93" si="97">SUM(G93,J93)</f>
        <v>24</v>
      </c>
      <c r="N93" s="33">
        <f t="shared" si="97"/>
        <v>29</v>
      </c>
      <c r="O93" s="33">
        <f t="shared" si="92"/>
        <v>53</v>
      </c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s="129" customFormat="1" ht="22.5" x14ac:dyDescent="0.2">
      <c r="A94" s="34" t="s">
        <v>142</v>
      </c>
      <c r="B94" s="34" t="s">
        <v>108</v>
      </c>
      <c r="C94" s="22" t="s">
        <v>191</v>
      </c>
      <c r="D94" s="35">
        <v>52</v>
      </c>
      <c r="E94" s="35">
        <v>44</v>
      </c>
      <c r="F94" s="35">
        <f>SUM(D94:E94)</f>
        <v>96</v>
      </c>
      <c r="G94" s="35">
        <v>42</v>
      </c>
      <c r="H94" s="35">
        <v>38</v>
      </c>
      <c r="I94" s="35">
        <f t="shared" si="89"/>
        <v>80</v>
      </c>
      <c r="J94" s="35">
        <v>111</v>
      </c>
      <c r="K94" s="35">
        <v>88</v>
      </c>
      <c r="L94" s="35">
        <f t="shared" si="90"/>
        <v>199</v>
      </c>
      <c r="M94" s="35">
        <f t="shared" ref="M94:N94" si="98">SUM(G94,J94)</f>
        <v>153</v>
      </c>
      <c r="N94" s="35">
        <f t="shared" si="98"/>
        <v>126</v>
      </c>
      <c r="O94" s="35">
        <f t="shared" si="92"/>
        <v>279</v>
      </c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s="129" customFormat="1" ht="22.5" x14ac:dyDescent="0.2">
      <c r="A95" s="34" t="s">
        <v>40</v>
      </c>
      <c r="B95" s="34" t="s">
        <v>108</v>
      </c>
      <c r="C95" s="22" t="s">
        <v>191</v>
      </c>
      <c r="D95" s="35">
        <v>17</v>
      </c>
      <c r="E95" s="35">
        <v>19</v>
      </c>
      <c r="F95" s="35">
        <f t="shared" si="88"/>
        <v>36</v>
      </c>
      <c r="G95" s="35">
        <v>15</v>
      </c>
      <c r="H95" s="35">
        <v>14</v>
      </c>
      <c r="I95" s="35">
        <f t="shared" si="89"/>
        <v>29</v>
      </c>
      <c r="J95" s="35">
        <v>33</v>
      </c>
      <c r="K95" s="35">
        <v>30</v>
      </c>
      <c r="L95" s="35">
        <f t="shared" si="90"/>
        <v>63</v>
      </c>
      <c r="M95" s="35">
        <f t="shared" ref="M95:N95" si="99">SUM(G95,J95)</f>
        <v>48</v>
      </c>
      <c r="N95" s="35">
        <f t="shared" si="99"/>
        <v>44</v>
      </c>
      <c r="O95" s="35">
        <f t="shared" si="92"/>
        <v>92</v>
      </c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s="129" customFormat="1" ht="22.5" x14ac:dyDescent="0.2">
      <c r="A96" s="36" t="s">
        <v>143</v>
      </c>
      <c r="B96" s="36" t="s">
        <v>108</v>
      </c>
      <c r="C96" s="22" t="s">
        <v>191</v>
      </c>
      <c r="D96" s="37">
        <v>8</v>
      </c>
      <c r="E96" s="37">
        <v>17</v>
      </c>
      <c r="F96" s="37">
        <f t="shared" si="88"/>
        <v>25</v>
      </c>
      <c r="G96" s="37">
        <v>7</v>
      </c>
      <c r="H96" s="37">
        <v>16</v>
      </c>
      <c r="I96" s="37">
        <f t="shared" si="89"/>
        <v>23</v>
      </c>
      <c r="J96" s="37">
        <v>28</v>
      </c>
      <c r="K96" s="37">
        <v>38</v>
      </c>
      <c r="L96" s="37">
        <f t="shared" si="90"/>
        <v>66</v>
      </c>
      <c r="M96" s="37">
        <f t="shared" ref="M96:N96" si="100">SUM(G96,J96)</f>
        <v>35</v>
      </c>
      <c r="N96" s="37">
        <f t="shared" si="100"/>
        <v>54</v>
      </c>
      <c r="O96" s="37">
        <f t="shared" si="92"/>
        <v>89</v>
      </c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">
      <c r="A97" s="152" t="s">
        <v>26</v>
      </c>
      <c r="B97" s="145"/>
      <c r="C97" s="146"/>
      <c r="D97" s="16">
        <f>SUM(D88:D96)</f>
        <v>346</v>
      </c>
      <c r="E97" s="16">
        <f t="shared" ref="E97:O97" si="101">SUM(E88:E96)</f>
        <v>479</v>
      </c>
      <c r="F97" s="16">
        <f t="shared" si="101"/>
        <v>825</v>
      </c>
      <c r="G97" s="16">
        <f t="shared" si="101"/>
        <v>306</v>
      </c>
      <c r="H97" s="16">
        <f t="shared" si="101"/>
        <v>421</v>
      </c>
      <c r="I97" s="16">
        <f t="shared" si="101"/>
        <v>727</v>
      </c>
      <c r="J97" s="16">
        <f t="shared" si="101"/>
        <v>1086</v>
      </c>
      <c r="K97" s="16">
        <f t="shared" si="101"/>
        <v>1539</v>
      </c>
      <c r="L97" s="16">
        <f t="shared" si="101"/>
        <v>2625</v>
      </c>
      <c r="M97" s="16">
        <f t="shared" si="101"/>
        <v>1392</v>
      </c>
      <c r="N97" s="16">
        <f t="shared" si="101"/>
        <v>1960</v>
      </c>
      <c r="O97" s="16">
        <f t="shared" si="101"/>
        <v>3352</v>
      </c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">
      <c r="A98" s="24"/>
      <c r="B98" s="24"/>
      <c r="C98" s="26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">
      <c r="A99" s="11" t="s">
        <v>27</v>
      </c>
      <c r="B99" s="11" t="s">
        <v>12</v>
      </c>
      <c r="C99" s="12" t="s">
        <v>13</v>
      </c>
      <c r="D99" s="20" t="s">
        <v>19</v>
      </c>
      <c r="E99" s="20" t="s">
        <v>20</v>
      </c>
      <c r="F99" s="20" t="s">
        <v>21</v>
      </c>
      <c r="G99" s="20" t="s">
        <v>19</v>
      </c>
      <c r="H99" s="20" t="s">
        <v>20</v>
      </c>
      <c r="I99" s="20" t="s">
        <v>21</v>
      </c>
      <c r="J99" s="20" t="s">
        <v>19</v>
      </c>
      <c r="K99" s="20" t="s">
        <v>20</v>
      </c>
      <c r="L99" s="20" t="s">
        <v>21</v>
      </c>
      <c r="M99" s="20" t="s">
        <v>19</v>
      </c>
      <c r="N99" s="20" t="s">
        <v>20</v>
      </c>
      <c r="O99" s="20" t="s">
        <v>21</v>
      </c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2.5" x14ac:dyDescent="0.2">
      <c r="A100" s="14" t="s">
        <v>164</v>
      </c>
      <c r="B100" s="14" t="s">
        <v>107</v>
      </c>
      <c r="C100" s="22" t="s">
        <v>191</v>
      </c>
      <c r="D100" s="16">
        <v>0</v>
      </c>
      <c r="E100" s="16">
        <v>0</v>
      </c>
      <c r="F100" s="16">
        <f t="shared" ref="F100:F103" si="102">SUM(D100:E100)</f>
        <v>0</v>
      </c>
      <c r="G100" s="16">
        <v>0</v>
      </c>
      <c r="H100" s="16">
        <v>0</v>
      </c>
      <c r="I100" s="16">
        <f t="shared" ref="I100:I103" si="103">SUM(G100:H100)</f>
        <v>0</v>
      </c>
      <c r="J100" s="16">
        <v>11</v>
      </c>
      <c r="K100" s="16">
        <v>13</v>
      </c>
      <c r="L100" s="16">
        <f t="shared" ref="L100:L103" si="104">SUM(J100:K100)</f>
        <v>24</v>
      </c>
      <c r="M100" s="16">
        <f t="shared" ref="M100:N100" si="105">SUM(G100,J100)</f>
        <v>11</v>
      </c>
      <c r="N100" s="16">
        <f t="shared" si="105"/>
        <v>13</v>
      </c>
      <c r="O100" s="16">
        <f t="shared" ref="O100:O103" si="106">SUM(M100:N100)</f>
        <v>24</v>
      </c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2.5" x14ac:dyDescent="0.2">
      <c r="A101" s="14" t="s">
        <v>165</v>
      </c>
      <c r="B101" s="14" t="s">
        <v>229</v>
      </c>
      <c r="C101" s="22" t="s">
        <v>191</v>
      </c>
      <c r="D101" s="16">
        <v>0</v>
      </c>
      <c r="E101" s="16">
        <v>0</v>
      </c>
      <c r="F101" s="16">
        <f t="shared" si="102"/>
        <v>0</v>
      </c>
      <c r="G101" s="16">
        <v>0</v>
      </c>
      <c r="H101" s="16">
        <v>0</v>
      </c>
      <c r="I101" s="16">
        <f t="shared" si="103"/>
        <v>0</v>
      </c>
      <c r="J101" s="16">
        <v>2</v>
      </c>
      <c r="K101" s="16">
        <v>3</v>
      </c>
      <c r="L101" s="16">
        <f t="shared" si="104"/>
        <v>5</v>
      </c>
      <c r="M101" s="16">
        <f t="shared" ref="M101:N101" si="107">SUM(G101,J101)</f>
        <v>2</v>
      </c>
      <c r="N101" s="16">
        <f t="shared" si="107"/>
        <v>3</v>
      </c>
      <c r="O101" s="16">
        <f t="shared" si="106"/>
        <v>5</v>
      </c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2.5" x14ac:dyDescent="0.2">
      <c r="A102" s="14" t="s">
        <v>144</v>
      </c>
      <c r="B102" s="14" t="s">
        <v>108</v>
      </c>
      <c r="C102" s="22" t="s">
        <v>191</v>
      </c>
      <c r="D102" s="16">
        <v>0</v>
      </c>
      <c r="E102" s="16">
        <v>0</v>
      </c>
      <c r="F102" s="16">
        <f t="shared" si="102"/>
        <v>0</v>
      </c>
      <c r="G102" s="16">
        <v>0</v>
      </c>
      <c r="H102" s="16">
        <v>0</v>
      </c>
      <c r="I102" s="16">
        <f t="shared" si="103"/>
        <v>0</v>
      </c>
      <c r="J102" s="16">
        <v>3</v>
      </c>
      <c r="K102" s="16">
        <v>7</v>
      </c>
      <c r="L102" s="16">
        <f t="shared" si="104"/>
        <v>10</v>
      </c>
      <c r="M102" s="16">
        <f t="shared" ref="M102:N102" si="108">SUM(G102,J102)</f>
        <v>3</v>
      </c>
      <c r="N102" s="16">
        <f t="shared" si="108"/>
        <v>7</v>
      </c>
      <c r="O102" s="16">
        <f t="shared" si="106"/>
        <v>10</v>
      </c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2.5" x14ac:dyDescent="0.2">
      <c r="A103" s="14" t="s">
        <v>145</v>
      </c>
      <c r="B103" s="14" t="s">
        <v>108</v>
      </c>
      <c r="C103" s="22" t="s">
        <v>191</v>
      </c>
      <c r="D103" s="16">
        <v>0</v>
      </c>
      <c r="E103" s="16">
        <v>0</v>
      </c>
      <c r="F103" s="16">
        <f t="shared" si="102"/>
        <v>0</v>
      </c>
      <c r="G103" s="16">
        <v>0</v>
      </c>
      <c r="H103" s="16">
        <v>0</v>
      </c>
      <c r="I103" s="16">
        <f t="shared" si="103"/>
        <v>0</v>
      </c>
      <c r="J103" s="16">
        <v>6</v>
      </c>
      <c r="K103" s="16">
        <v>5</v>
      </c>
      <c r="L103" s="16">
        <f t="shared" si="104"/>
        <v>11</v>
      </c>
      <c r="M103" s="16">
        <f t="shared" ref="M103:N103" si="109">SUM(G103,J103)</f>
        <v>6</v>
      </c>
      <c r="N103" s="16">
        <f t="shared" si="109"/>
        <v>5</v>
      </c>
      <c r="O103" s="16">
        <f t="shared" si="106"/>
        <v>11</v>
      </c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">
      <c r="A104" s="149" t="s">
        <v>26</v>
      </c>
      <c r="B104" s="145"/>
      <c r="C104" s="146"/>
      <c r="D104" s="16">
        <f>SUM(D100:D103)</f>
        <v>0</v>
      </c>
      <c r="E104" s="16">
        <f t="shared" ref="E104:O104" si="110">SUM(E100:E103)</f>
        <v>0</v>
      </c>
      <c r="F104" s="16">
        <f t="shared" si="110"/>
        <v>0</v>
      </c>
      <c r="G104" s="16">
        <f t="shared" si="110"/>
        <v>0</v>
      </c>
      <c r="H104" s="16">
        <f t="shared" si="110"/>
        <v>0</v>
      </c>
      <c r="I104" s="16">
        <f t="shared" si="110"/>
        <v>0</v>
      </c>
      <c r="J104" s="16">
        <f t="shared" si="110"/>
        <v>22</v>
      </c>
      <c r="K104" s="16">
        <f t="shared" si="110"/>
        <v>28</v>
      </c>
      <c r="L104" s="16">
        <f t="shared" si="110"/>
        <v>50</v>
      </c>
      <c r="M104" s="16">
        <f t="shared" si="110"/>
        <v>22</v>
      </c>
      <c r="N104" s="16">
        <f t="shared" si="110"/>
        <v>28</v>
      </c>
      <c r="O104" s="16">
        <f t="shared" si="110"/>
        <v>50</v>
      </c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">
      <c r="A105" s="24"/>
      <c r="B105" s="24"/>
      <c r="C105" s="26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">
      <c r="A106" s="152" t="s">
        <v>31</v>
      </c>
      <c r="B106" s="145"/>
      <c r="C106" s="146"/>
      <c r="D106" s="123">
        <f t="shared" ref="D106:O106" si="111">SUM(D97,D104)</f>
        <v>346</v>
      </c>
      <c r="E106" s="123">
        <f t="shared" si="111"/>
        <v>479</v>
      </c>
      <c r="F106" s="123">
        <f t="shared" si="111"/>
        <v>825</v>
      </c>
      <c r="G106" s="123">
        <f t="shared" si="111"/>
        <v>306</v>
      </c>
      <c r="H106" s="123">
        <f t="shared" si="111"/>
        <v>421</v>
      </c>
      <c r="I106" s="123">
        <f t="shared" si="111"/>
        <v>727</v>
      </c>
      <c r="J106" s="123">
        <f t="shared" si="111"/>
        <v>1108</v>
      </c>
      <c r="K106" s="123">
        <f t="shared" si="111"/>
        <v>1567</v>
      </c>
      <c r="L106" s="123">
        <f t="shared" si="111"/>
        <v>2675</v>
      </c>
      <c r="M106" s="123">
        <f t="shared" si="111"/>
        <v>1414</v>
      </c>
      <c r="N106" s="123">
        <f t="shared" si="111"/>
        <v>1988</v>
      </c>
      <c r="O106" s="123">
        <f t="shared" si="111"/>
        <v>3402</v>
      </c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">
      <c r="A107" s="24"/>
      <c r="B107" s="24"/>
      <c r="C107" s="25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">
      <c r="A108" s="150" t="s">
        <v>41</v>
      </c>
      <c r="B108" s="145"/>
      <c r="C108" s="145"/>
      <c r="D108" s="145"/>
      <c r="E108" s="145"/>
      <c r="F108" s="146"/>
      <c r="G108" s="149" t="s">
        <v>10</v>
      </c>
      <c r="H108" s="148"/>
      <c r="I108" s="148"/>
      <c r="J108" s="148"/>
      <c r="K108" s="148"/>
      <c r="L108" s="148"/>
      <c r="M108" s="148"/>
      <c r="N108" s="148"/>
      <c r="O108" s="138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">
      <c r="A109" s="11" t="s">
        <v>11</v>
      </c>
      <c r="B109" s="153" t="s">
        <v>12</v>
      </c>
      <c r="C109" s="155" t="s">
        <v>13</v>
      </c>
      <c r="D109" s="149" t="s">
        <v>14</v>
      </c>
      <c r="E109" s="148"/>
      <c r="F109" s="138"/>
      <c r="G109" s="149" t="s">
        <v>15</v>
      </c>
      <c r="H109" s="148"/>
      <c r="I109" s="138"/>
      <c r="J109" s="149" t="s">
        <v>16</v>
      </c>
      <c r="K109" s="148"/>
      <c r="L109" s="138"/>
      <c r="M109" s="149" t="s">
        <v>17</v>
      </c>
      <c r="N109" s="148"/>
      <c r="O109" s="138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">
      <c r="A110" s="11" t="s">
        <v>18</v>
      </c>
      <c r="B110" s="154"/>
      <c r="C110" s="156"/>
      <c r="D110" s="20" t="s">
        <v>19</v>
      </c>
      <c r="E110" s="20" t="s">
        <v>20</v>
      </c>
      <c r="F110" s="20" t="s">
        <v>21</v>
      </c>
      <c r="G110" s="20" t="s">
        <v>19</v>
      </c>
      <c r="H110" s="20" t="s">
        <v>20</v>
      </c>
      <c r="I110" s="20" t="s">
        <v>21</v>
      </c>
      <c r="J110" s="20" t="s">
        <v>19</v>
      </c>
      <c r="K110" s="20" t="s">
        <v>20</v>
      </c>
      <c r="L110" s="20" t="s">
        <v>21</v>
      </c>
      <c r="M110" s="20" t="s">
        <v>19</v>
      </c>
      <c r="N110" s="20" t="s">
        <v>20</v>
      </c>
      <c r="O110" s="20" t="s">
        <v>21</v>
      </c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s="129" customFormat="1" x14ac:dyDescent="0.2">
      <c r="A111" s="14" t="s">
        <v>243</v>
      </c>
      <c r="B111" s="14" t="s">
        <v>109</v>
      </c>
      <c r="C111" s="38" t="s">
        <v>39</v>
      </c>
      <c r="D111" s="16">
        <v>9</v>
      </c>
      <c r="E111" s="16">
        <v>40</v>
      </c>
      <c r="F111" s="16">
        <f t="shared" ref="F111:F130" si="112">SUM(D111:E111)</f>
        <v>49</v>
      </c>
      <c r="G111" s="16">
        <v>9</v>
      </c>
      <c r="H111" s="16">
        <v>37</v>
      </c>
      <c r="I111" s="16">
        <f t="shared" ref="I111:I130" si="113">SUM(G111:H111)</f>
        <v>46</v>
      </c>
      <c r="J111" s="16">
        <v>69</v>
      </c>
      <c r="K111" s="16">
        <v>161</v>
      </c>
      <c r="L111" s="16">
        <f t="shared" ref="L111:L121" si="114">SUM(J111:K111)</f>
        <v>230</v>
      </c>
      <c r="M111" s="16">
        <f t="shared" ref="M111:N111" si="115">SUM(G111,J111)</f>
        <v>78</v>
      </c>
      <c r="N111" s="16">
        <f t="shared" si="115"/>
        <v>198</v>
      </c>
      <c r="O111" s="16">
        <f t="shared" ref="O111:O130" si="116">SUM(M111:N111)</f>
        <v>276</v>
      </c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s="129" customFormat="1" x14ac:dyDescent="0.2">
      <c r="A112" s="14" t="s">
        <v>42</v>
      </c>
      <c r="B112" s="14" t="s">
        <v>110</v>
      </c>
      <c r="C112" s="38" t="s">
        <v>39</v>
      </c>
      <c r="D112" s="16">
        <v>13</v>
      </c>
      <c r="E112" s="16">
        <v>9</v>
      </c>
      <c r="F112" s="16">
        <f t="shared" si="112"/>
        <v>22</v>
      </c>
      <c r="G112" s="16">
        <v>12</v>
      </c>
      <c r="H112" s="16">
        <v>7</v>
      </c>
      <c r="I112" s="16">
        <f t="shared" si="113"/>
        <v>19</v>
      </c>
      <c r="J112" s="16">
        <v>57</v>
      </c>
      <c r="K112" s="16">
        <v>45</v>
      </c>
      <c r="L112" s="16">
        <f t="shared" si="114"/>
        <v>102</v>
      </c>
      <c r="M112" s="16">
        <f t="shared" ref="M112:N112" si="117">SUM(G112,J112)</f>
        <v>69</v>
      </c>
      <c r="N112" s="16">
        <f t="shared" si="117"/>
        <v>52</v>
      </c>
      <c r="O112" s="16">
        <f t="shared" si="116"/>
        <v>121</v>
      </c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s="129" customFormat="1" x14ac:dyDescent="0.2">
      <c r="A113" s="14" t="s">
        <v>134</v>
      </c>
      <c r="B113" s="14" t="s">
        <v>110</v>
      </c>
      <c r="C113" s="38" t="s">
        <v>39</v>
      </c>
      <c r="D113" s="16">
        <v>80</v>
      </c>
      <c r="E113" s="16">
        <v>113</v>
      </c>
      <c r="F113" s="16">
        <f t="shared" si="112"/>
        <v>193</v>
      </c>
      <c r="G113" s="16">
        <v>70</v>
      </c>
      <c r="H113" s="16">
        <v>101</v>
      </c>
      <c r="I113" s="16">
        <f t="shared" si="113"/>
        <v>171</v>
      </c>
      <c r="J113" s="16">
        <v>265</v>
      </c>
      <c r="K113" s="16">
        <v>331</v>
      </c>
      <c r="L113" s="16">
        <f>SUM(J113:K113)</f>
        <v>596</v>
      </c>
      <c r="M113" s="16">
        <f t="shared" ref="M113:N113" si="118">SUM(G113,J113)</f>
        <v>335</v>
      </c>
      <c r="N113" s="16">
        <f t="shared" si="118"/>
        <v>432</v>
      </c>
      <c r="O113" s="16">
        <f t="shared" si="116"/>
        <v>767</v>
      </c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s="129" customFormat="1" x14ac:dyDescent="0.2">
      <c r="A114" s="14" t="s">
        <v>43</v>
      </c>
      <c r="B114" s="14" t="s">
        <v>110</v>
      </c>
      <c r="C114" s="38" t="s">
        <v>39</v>
      </c>
      <c r="D114" s="16">
        <v>70</v>
      </c>
      <c r="E114" s="16">
        <v>118</v>
      </c>
      <c r="F114" s="16">
        <f>SUM(D114:E114)</f>
        <v>188</v>
      </c>
      <c r="G114" s="16">
        <v>61</v>
      </c>
      <c r="H114" s="16">
        <v>103</v>
      </c>
      <c r="I114" s="16">
        <f t="shared" si="113"/>
        <v>164</v>
      </c>
      <c r="J114" s="16">
        <v>134</v>
      </c>
      <c r="K114" s="16">
        <v>250</v>
      </c>
      <c r="L114" s="16">
        <f t="shared" si="114"/>
        <v>384</v>
      </c>
      <c r="M114" s="16">
        <f t="shared" ref="M114:N114" si="119">SUM(G114,J114)</f>
        <v>195</v>
      </c>
      <c r="N114" s="16">
        <f t="shared" si="119"/>
        <v>353</v>
      </c>
      <c r="O114" s="16">
        <f t="shared" si="116"/>
        <v>548</v>
      </c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s="129" customFormat="1" x14ac:dyDescent="0.2">
      <c r="A115" s="14" t="s">
        <v>153</v>
      </c>
      <c r="B115" s="14" t="s">
        <v>110</v>
      </c>
      <c r="C115" s="38" t="s">
        <v>39</v>
      </c>
      <c r="D115" s="16">
        <v>18</v>
      </c>
      <c r="E115" s="16">
        <v>74</v>
      </c>
      <c r="F115" s="16">
        <f t="shared" si="112"/>
        <v>92</v>
      </c>
      <c r="G115" s="16">
        <v>16</v>
      </c>
      <c r="H115" s="16">
        <v>66</v>
      </c>
      <c r="I115" s="16">
        <f t="shared" si="113"/>
        <v>82</v>
      </c>
      <c r="J115" s="16">
        <v>61</v>
      </c>
      <c r="K115" s="16">
        <v>193</v>
      </c>
      <c r="L115" s="16">
        <f t="shared" si="114"/>
        <v>254</v>
      </c>
      <c r="M115" s="16">
        <f t="shared" ref="M115:N118" si="120">SUM(G115,J115)</f>
        <v>77</v>
      </c>
      <c r="N115" s="16">
        <f t="shared" si="120"/>
        <v>259</v>
      </c>
      <c r="O115" s="16">
        <f t="shared" si="116"/>
        <v>336</v>
      </c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s="129" customFormat="1" ht="22.5" x14ac:dyDescent="0.2">
      <c r="A116" s="14" t="s">
        <v>134</v>
      </c>
      <c r="B116" s="14" t="s">
        <v>234</v>
      </c>
      <c r="C116" s="38" t="s">
        <v>235</v>
      </c>
      <c r="D116" s="16">
        <v>5</v>
      </c>
      <c r="E116" s="16">
        <v>13</v>
      </c>
      <c r="F116" s="16">
        <f t="shared" si="112"/>
        <v>18</v>
      </c>
      <c r="G116" s="16">
        <v>5</v>
      </c>
      <c r="H116" s="16">
        <v>14</v>
      </c>
      <c r="I116" s="16">
        <f t="shared" si="113"/>
        <v>19</v>
      </c>
      <c r="J116" s="16">
        <v>1</v>
      </c>
      <c r="K116" s="16">
        <v>0</v>
      </c>
      <c r="L116" s="16">
        <f t="shared" si="114"/>
        <v>1</v>
      </c>
      <c r="M116" s="16">
        <f t="shared" si="120"/>
        <v>6</v>
      </c>
      <c r="N116" s="16">
        <f t="shared" si="120"/>
        <v>14</v>
      </c>
      <c r="O116" s="16">
        <f t="shared" si="116"/>
        <v>20</v>
      </c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s="129" customFormat="1" ht="22.5" x14ac:dyDescent="0.2">
      <c r="A117" s="14" t="s">
        <v>153</v>
      </c>
      <c r="B117" s="14" t="s">
        <v>234</v>
      </c>
      <c r="C117" s="38" t="s">
        <v>235</v>
      </c>
      <c r="D117" s="16">
        <v>0</v>
      </c>
      <c r="E117" s="16">
        <v>6</v>
      </c>
      <c r="F117" s="16">
        <f t="shared" si="112"/>
        <v>6</v>
      </c>
      <c r="G117" s="16">
        <v>0</v>
      </c>
      <c r="H117" s="16">
        <v>5</v>
      </c>
      <c r="I117" s="16">
        <f t="shared" si="113"/>
        <v>5</v>
      </c>
      <c r="J117" s="16">
        <v>0</v>
      </c>
      <c r="K117" s="16">
        <v>1</v>
      </c>
      <c r="L117" s="16">
        <f t="shared" si="114"/>
        <v>1</v>
      </c>
      <c r="M117" s="16">
        <f t="shared" si="120"/>
        <v>0</v>
      </c>
      <c r="N117" s="16">
        <f t="shared" si="120"/>
        <v>6</v>
      </c>
      <c r="O117" s="16">
        <f t="shared" si="116"/>
        <v>6</v>
      </c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s="129" customFormat="1" ht="22.5" x14ac:dyDescent="0.2">
      <c r="A118" s="14" t="s">
        <v>241</v>
      </c>
      <c r="B118" s="14" t="s">
        <v>111</v>
      </c>
      <c r="C118" s="38" t="s">
        <v>39</v>
      </c>
      <c r="D118" s="16">
        <v>0</v>
      </c>
      <c r="E118" s="16">
        <v>0</v>
      </c>
      <c r="F118" s="16">
        <f t="shared" si="112"/>
        <v>0</v>
      </c>
      <c r="G118" s="16">
        <v>0</v>
      </c>
      <c r="H118" s="16">
        <v>0</v>
      </c>
      <c r="I118" s="16">
        <f t="shared" si="113"/>
        <v>0</v>
      </c>
      <c r="J118" s="16">
        <v>189</v>
      </c>
      <c r="K118" s="16">
        <v>217</v>
      </c>
      <c r="L118" s="16">
        <f t="shared" si="114"/>
        <v>406</v>
      </c>
      <c r="M118" s="16">
        <f t="shared" si="120"/>
        <v>189</v>
      </c>
      <c r="N118" s="16">
        <f t="shared" si="120"/>
        <v>217</v>
      </c>
      <c r="O118" s="16">
        <f t="shared" si="116"/>
        <v>406</v>
      </c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s="129" customFormat="1" ht="22.5" x14ac:dyDescent="0.2">
      <c r="A119" s="14" t="s">
        <v>140</v>
      </c>
      <c r="B119" s="14" t="s">
        <v>111</v>
      </c>
      <c r="C119" s="38" t="s">
        <v>39</v>
      </c>
      <c r="D119" s="16">
        <v>29</v>
      </c>
      <c r="E119" s="16">
        <v>37</v>
      </c>
      <c r="F119" s="16">
        <f t="shared" si="112"/>
        <v>66</v>
      </c>
      <c r="G119" s="16">
        <v>19</v>
      </c>
      <c r="H119" s="16">
        <v>22</v>
      </c>
      <c r="I119" s="16">
        <f t="shared" si="113"/>
        <v>41</v>
      </c>
      <c r="J119" s="16">
        <v>0</v>
      </c>
      <c r="K119" s="16">
        <v>0</v>
      </c>
      <c r="L119" s="16">
        <f t="shared" si="114"/>
        <v>0</v>
      </c>
      <c r="M119" s="16">
        <f t="shared" ref="M119:N119" si="121">SUM(G119,J119)</f>
        <v>19</v>
      </c>
      <c r="N119" s="16">
        <f t="shared" si="121"/>
        <v>22</v>
      </c>
      <c r="O119" s="16">
        <f t="shared" si="116"/>
        <v>41</v>
      </c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s="129" customFormat="1" x14ac:dyDescent="0.2">
      <c r="A120" s="14" t="s">
        <v>135</v>
      </c>
      <c r="B120" s="14" t="s">
        <v>112</v>
      </c>
      <c r="C120" s="38" t="s">
        <v>39</v>
      </c>
      <c r="D120" s="16">
        <v>110</v>
      </c>
      <c r="E120" s="16">
        <v>119</v>
      </c>
      <c r="F120" s="16">
        <f t="shared" si="112"/>
        <v>229</v>
      </c>
      <c r="G120" s="16">
        <v>99</v>
      </c>
      <c r="H120" s="16">
        <v>100</v>
      </c>
      <c r="I120" s="16">
        <f t="shared" si="113"/>
        <v>199</v>
      </c>
      <c r="J120" s="16">
        <v>263</v>
      </c>
      <c r="K120" s="16">
        <v>297</v>
      </c>
      <c r="L120" s="16">
        <f t="shared" si="114"/>
        <v>560</v>
      </c>
      <c r="M120" s="16">
        <f t="shared" ref="M120:N120" si="122">SUM(G120,J120)</f>
        <v>362</v>
      </c>
      <c r="N120" s="16">
        <f t="shared" si="122"/>
        <v>397</v>
      </c>
      <c r="O120" s="16">
        <f t="shared" si="116"/>
        <v>759</v>
      </c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s="129" customFormat="1" x14ac:dyDescent="0.2">
      <c r="A121" s="14" t="s">
        <v>154</v>
      </c>
      <c r="B121" s="14" t="s">
        <v>112</v>
      </c>
      <c r="C121" s="22" t="s">
        <v>39</v>
      </c>
      <c r="D121" s="16">
        <v>71</v>
      </c>
      <c r="E121" s="16">
        <v>23</v>
      </c>
      <c r="F121" s="16">
        <f t="shared" si="112"/>
        <v>94</v>
      </c>
      <c r="G121" s="16">
        <v>61</v>
      </c>
      <c r="H121" s="16">
        <v>20</v>
      </c>
      <c r="I121" s="16">
        <f t="shared" si="113"/>
        <v>81</v>
      </c>
      <c r="J121" s="16">
        <v>176</v>
      </c>
      <c r="K121" s="16">
        <v>38</v>
      </c>
      <c r="L121" s="16">
        <f t="shared" si="114"/>
        <v>214</v>
      </c>
      <c r="M121" s="16">
        <f t="shared" ref="M121:N121" si="123">SUM(G121,J121)</f>
        <v>237</v>
      </c>
      <c r="N121" s="16">
        <f t="shared" si="123"/>
        <v>58</v>
      </c>
      <c r="O121" s="16">
        <f t="shared" si="116"/>
        <v>295</v>
      </c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s="129" customFormat="1" x14ac:dyDescent="0.2">
      <c r="A122" s="14" t="s">
        <v>146</v>
      </c>
      <c r="B122" s="14" t="s">
        <v>113</v>
      </c>
      <c r="C122" s="38" t="s">
        <v>44</v>
      </c>
      <c r="D122" s="16">
        <v>211</v>
      </c>
      <c r="E122" s="16">
        <v>75</v>
      </c>
      <c r="F122" s="16">
        <f t="shared" si="112"/>
        <v>286</v>
      </c>
      <c r="G122" s="16">
        <v>188</v>
      </c>
      <c r="H122" s="16">
        <v>61</v>
      </c>
      <c r="I122" s="16">
        <f>SUM(G122:H122)</f>
        <v>249</v>
      </c>
      <c r="J122" s="16">
        <v>544</v>
      </c>
      <c r="K122" s="16">
        <v>186</v>
      </c>
      <c r="L122" s="16">
        <f t="shared" ref="L122:L130" si="124">SUM(J122:K122)</f>
        <v>730</v>
      </c>
      <c r="M122" s="16">
        <f t="shared" ref="M122:N122" si="125">SUM(G122,J122)</f>
        <v>732</v>
      </c>
      <c r="N122" s="16">
        <f t="shared" si="125"/>
        <v>247</v>
      </c>
      <c r="O122" s="16">
        <f t="shared" si="116"/>
        <v>979</v>
      </c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s="129" customFormat="1" x14ac:dyDescent="0.2">
      <c r="A123" s="14" t="s">
        <v>218</v>
      </c>
      <c r="B123" s="14" t="s">
        <v>113</v>
      </c>
      <c r="C123" s="38" t="s">
        <v>44</v>
      </c>
      <c r="D123" s="16">
        <v>0</v>
      </c>
      <c r="E123" s="16">
        <v>0</v>
      </c>
      <c r="F123" s="16">
        <f t="shared" si="112"/>
        <v>0</v>
      </c>
      <c r="G123" s="16">
        <v>0</v>
      </c>
      <c r="H123" s="16">
        <v>0</v>
      </c>
      <c r="I123" s="16">
        <f>SUM(G123:H123)</f>
        <v>0</v>
      </c>
      <c r="J123" s="16">
        <v>1</v>
      </c>
      <c r="K123" s="16">
        <v>0</v>
      </c>
      <c r="L123" s="16">
        <f t="shared" si="124"/>
        <v>1</v>
      </c>
      <c r="M123" s="16">
        <f t="shared" ref="M123" si="126">SUM(G123,J123)</f>
        <v>1</v>
      </c>
      <c r="N123" s="16">
        <f t="shared" ref="N123" si="127">SUM(H123,K123)</f>
        <v>0</v>
      </c>
      <c r="O123" s="16">
        <f t="shared" ref="O123" si="128">SUM(M123:N123)</f>
        <v>1</v>
      </c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s="129" customFormat="1" x14ac:dyDescent="0.2">
      <c r="A124" s="14" t="s">
        <v>166</v>
      </c>
      <c r="B124" s="14" t="s">
        <v>113</v>
      </c>
      <c r="C124" s="38" t="s">
        <v>44</v>
      </c>
      <c r="D124" s="16">
        <v>15</v>
      </c>
      <c r="E124" s="16">
        <v>7</v>
      </c>
      <c r="F124" s="16">
        <f t="shared" si="112"/>
        <v>22</v>
      </c>
      <c r="G124" s="16">
        <v>11</v>
      </c>
      <c r="H124" s="16">
        <v>4</v>
      </c>
      <c r="I124" s="16">
        <f t="shared" si="113"/>
        <v>15</v>
      </c>
      <c r="J124" s="16">
        <v>9</v>
      </c>
      <c r="K124" s="16">
        <v>9</v>
      </c>
      <c r="L124" s="16">
        <f t="shared" si="124"/>
        <v>18</v>
      </c>
      <c r="M124" s="16">
        <f t="shared" ref="M124:N124" si="129">SUM(G124,J124)</f>
        <v>20</v>
      </c>
      <c r="N124" s="16">
        <f t="shared" si="129"/>
        <v>13</v>
      </c>
      <c r="O124" s="16">
        <f t="shared" si="116"/>
        <v>33</v>
      </c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s="129" customFormat="1" x14ac:dyDescent="0.2">
      <c r="A125" s="14" t="s">
        <v>167</v>
      </c>
      <c r="B125" s="14" t="s">
        <v>114</v>
      </c>
      <c r="C125" s="38" t="s">
        <v>39</v>
      </c>
      <c r="D125" s="16">
        <v>119</v>
      </c>
      <c r="E125" s="16">
        <v>158</v>
      </c>
      <c r="F125" s="16">
        <f t="shared" si="112"/>
        <v>277</v>
      </c>
      <c r="G125" s="16">
        <v>47</v>
      </c>
      <c r="H125" s="16">
        <v>75</v>
      </c>
      <c r="I125" s="16">
        <f t="shared" si="113"/>
        <v>122</v>
      </c>
      <c r="J125" s="16">
        <v>309</v>
      </c>
      <c r="K125" s="16">
        <v>361</v>
      </c>
      <c r="L125" s="16">
        <f t="shared" si="124"/>
        <v>670</v>
      </c>
      <c r="M125" s="16">
        <f t="shared" ref="M125:N125" si="130">SUM(G125,J125)</f>
        <v>356</v>
      </c>
      <c r="N125" s="16">
        <f t="shared" si="130"/>
        <v>436</v>
      </c>
      <c r="O125" s="16">
        <f t="shared" si="116"/>
        <v>792</v>
      </c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s="129" customFormat="1" x14ac:dyDescent="0.2">
      <c r="A126" s="14" t="s">
        <v>167</v>
      </c>
      <c r="B126" s="14" t="s">
        <v>115</v>
      </c>
      <c r="C126" s="38" t="s">
        <v>45</v>
      </c>
      <c r="D126" s="16">
        <v>143</v>
      </c>
      <c r="E126" s="16">
        <v>144</v>
      </c>
      <c r="F126" s="16">
        <f t="shared" si="112"/>
        <v>287</v>
      </c>
      <c r="G126" s="16">
        <v>68</v>
      </c>
      <c r="H126" s="16">
        <v>61</v>
      </c>
      <c r="I126" s="16">
        <f t="shared" si="113"/>
        <v>129</v>
      </c>
      <c r="J126" s="16">
        <v>303</v>
      </c>
      <c r="K126" s="16">
        <v>413</v>
      </c>
      <c r="L126" s="16">
        <f t="shared" si="124"/>
        <v>716</v>
      </c>
      <c r="M126" s="16">
        <f t="shared" ref="M126:N127" si="131">SUM(G126,J126)</f>
        <v>371</v>
      </c>
      <c r="N126" s="16">
        <f t="shared" si="131"/>
        <v>474</v>
      </c>
      <c r="O126" s="16">
        <f t="shared" si="116"/>
        <v>845</v>
      </c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s="129" customFormat="1" ht="22.5" x14ac:dyDescent="0.2">
      <c r="A127" s="14" t="s">
        <v>46</v>
      </c>
      <c r="B127" s="14" t="s">
        <v>228</v>
      </c>
      <c r="C127" s="22" t="s">
        <v>39</v>
      </c>
      <c r="D127" s="16">
        <v>11</v>
      </c>
      <c r="E127" s="16">
        <v>11</v>
      </c>
      <c r="F127" s="16">
        <f t="shared" si="112"/>
        <v>22</v>
      </c>
      <c r="G127" s="16">
        <v>9</v>
      </c>
      <c r="H127" s="16">
        <v>9</v>
      </c>
      <c r="I127" s="16">
        <f t="shared" si="113"/>
        <v>18</v>
      </c>
      <c r="J127" s="16">
        <v>2</v>
      </c>
      <c r="K127" s="16">
        <v>2</v>
      </c>
      <c r="L127" s="16">
        <f t="shared" si="124"/>
        <v>4</v>
      </c>
      <c r="M127" s="16">
        <f t="shared" si="131"/>
        <v>11</v>
      </c>
      <c r="N127" s="16">
        <f t="shared" si="131"/>
        <v>11</v>
      </c>
      <c r="O127" s="16">
        <f t="shared" si="116"/>
        <v>22</v>
      </c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s="129" customFormat="1" ht="22.5" x14ac:dyDescent="0.2">
      <c r="A128" s="14" t="s">
        <v>46</v>
      </c>
      <c r="B128" s="14" t="s">
        <v>116</v>
      </c>
      <c r="C128" s="22" t="s">
        <v>39</v>
      </c>
      <c r="D128" s="16">
        <v>0</v>
      </c>
      <c r="E128" s="16">
        <v>0</v>
      </c>
      <c r="F128" s="16">
        <f t="shared" si="112"/>
        <v>0</v>
      </c>
      <c r="G128" s="16">
        <v>0</v>
      </c>
      <c r="H128" s="16">
        <v>0</v>
      </c>
      <c r="I128" s="16">
        <f t="shared" si="113"/>
        <v>0</v>
      </c>
      <c r="J128" s="16">
        <v>31</v>
      </c>
      <c r="K128" s="16">
        <v>28</v>
      </c>
      <c r="L128" s="16">
        <f t="shared" si="124"/>
        <v>59</v>
      </c>
      <c r="M128" s="16">
        <f t="shared" ref="M128:N128" si="132">SUM(G128,J128)</f>
        <v>31</v>
      </c>
      <c r="N128" s="16">
        <f t="shared" si="132"/>
        <v>28</v>
      </c>
      <c r="O128" s="16">
        <f t="shared" si="116"/>
        <v>59</v>
      </c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s="129" customFormat="1" x14ac:dyDescent="0.2">
      <c r="A129" s="14" t="s">
        <v>147</v>
      </c>
      <c r="B129" s="14" t="s">
        <v>117</v>
      </c>
      <c r="C129" s="38" t="s">
        <v>39</v>
      </c>
      <c r="D129" s="16">
        <v>33</v>
      </c>
      <c r="E129" s="16">
        <v>30</v>
      </c>
      <c r="F129" s="16">
        <f t="shared" si="112"/>
        <v>63</v>
      </c>
      <c r="G129" s="16">
        <v>21</v>
      </c>
      <c r="H129" s="16">
        <v>26</v>
      </c>
      <c r="I129" s="16">
        <f t="shared" si="113"/>
        <v>47</v>
      </c>
      <c r="J129" s="16">
        <v>50</v>
      </c>
      <c r="K129" s="16">
        <v>62</v>
      </c>
      <c r="L129" s="16">
        <f t="shared" si="124"/>
        <v>112</v>
      </c>
      <c r="M129" s="16">
        <f t="shared" ref="M129:N129" si="133">SUM(G129,J129)</f>
        <v>71</v>
      </c>
      <c r="N129" s="16">
        <f t="shared" si="133"/>
        <v>88</v>
      </c>
      <c r="O129" s="16">
        <f t="shared" si="116"/>
        <v>159</v>
      </c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s="129" customFormat="1" x14ac:dyDescent="0.2">
      <c r="A130" s="14" t="s">
        <v>148</v>
      </c>
      <c r="B130" s="14" t="s">
        <v>118</v>
      </c>
      <c r="C130" s="38" t="s">
        <v>39</v>
      </c>
      <c r="D130" s="16">
        <v>40</v>
      </c>
      <c r="E130" s="16">
        <v>133</v>
      </c>
      <c r="F130" s="16">
        <f t="shared" si="112"/>
        <v>173</v>
      </c>
      <c r="G130" s="16">
        <v>35</v>
      </c>
      <c r="H130" s="16">
        <v>107</v>
      </c>
      <c r="I130" s="16">
        <f t="shared" si="113"/>
        <v>142</v>
      </c>
      <c r="J130" s="16">
        <v>144</v>
      </c>
      <c r="K130" s="16">
        <v>410</v>
      </c>
      <c r="L130" s="16">
        <f t="shared" si="124"/>
        <v>554</v>
      </c>
      <c r="M130" s="16">
        <f t="shared" ref="M130:N130" si="134">SUM(G130,J130)</f>
        <v>179</v>
      </c>
      <c r="N130" s="16">
        <f t="shared" si="134"/>
        <v>517</v>
      </c>
      <c r="O130" s="16">
        <f t="shared" si="116"/>
        <v>696</v>
      </c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">
      <c r="A131" s="152" t="s">
        <v>26</v>
      </c>
      <c r="B131" s="145"/>
      <c r="C131" s="146"/>
      <c r="D131" s="16">
        <f t="shared" ref="D131:O131" si="135">SUM(D111:D130)</f>
        <v>977</v>
      </c>
      <c r="E131" s="16">
        <f t="shared" si="135"/>
        <v>1110</v>
      </c>
      <c r="F131" s="16">
        <f t="shared" si="135"/>
        <v>2087</v>
      </c>
      <c r="G131" s="16">
        <f t="shared" si="135"/>
        <v>731</v>
      </c>
      <c r="H131" s="16">
        <f t="shared" si="135"/>
        <v>818</v>
      </c>
      <c r="I131" s="16">
        <f t="shared" si="135"/>
        <v>1549</v>
      </c>
      <c r="J131" s="16">
        <f t="shared" si="135"/>
        <v>2608</v>
      </c>
      <c r="K131" s="16">
        <f t="shared" si="135"/>
        <v>3004</v>
      </c>
      <c r="L131" s="16">
        <f t="shared" si="135"/>
        <v>5612</v>
      </c>
      <c r="M131" s="16">
        <f t="shared" si="135"/>
        <v>3339</v>
      </c>
      <c r="N131" s="16">
        <f t="shared" si="135"/>
        <v>3822</v>
      </c>
      <c r="O131" s="16">
        <f t="shared" si="135"/>
        <v>7161</v>
      </c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">
      <c r="A132" s="24"/>
      <c r="B132" s="24"/>
      <c r="C132" s="25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">
      <c r="A133" s="80" t="s">
        <v>27</v>
      </c>
      <c r="B133" s="11" t="s">
        <v>12</v>
      </c>
      <c r="C133" s="12" t="s">
        <v>13</v>
      </c>
      <c r="D133" s="20" t="s">
        <v>19</v>
      </c>
      <c r="E133" s="20" t="s">
        <v>20</v>
      </c>
      <c r="F133" s="20" t="s">
        <v>21</v>
      </c>
      <c r="G133" s="20" t="s">
        <v>19</v>
      </c>
      <c r="H133" s="20" t="s">
        <v>20</v>
      </c>
      <c r="I133" s="20" t="s">
        <v>21</v>
      </c>
      <c r="J133" s="20" t="s">
        <v>19</v>
      </c>
      <c r="K133" s="20" t="s">
        <v>20</v>
      </c>
      <c r="L133" s="20" t="s">
        <v>21</v>
      </c>
      <c r="M133" s="20" t="s">
        <v>19</v>
      </c>
      <c r="N133" s="20" t="s">
        <v>20</v>
      </c>
      <c r="O133" s="20" t="s">
        <v>21</v>
      </c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s="128" customFormat="1" x14ac:dyDescent="0.2">
      <c r="A134" s="14" t="s">
        <v>149</v>
      </c>
      <c r="B134" s="21" t="s">
        <v>110</v>
      </c>
      <c r="C134" s="22" t="s">
        <v>39</v>
      </c>
      <c r="D134" s="16">
        <v>0</v>
      </c>
      <c r="E134" s="16">
        <v>0</v>
      </c>
      <c r="F134" s="16">
        <f t="shared" ref="F134:F139" si="136">SUM(D134:E134)</f>
        <v>0</v>
      </c>
      <c r="G134" s="16">
        <v>0</v>
      </c>
      <c r="H134" s="16">
        <v>0</v>
      </c>
      <c r="I134" s="16">
        <f t="shared" ref="I134:I139" si="137">SUM(G134:H134)</f>
        <v>0</v>
      </c>
      <c r="J134" s="16">
        <v>0</v>
      </c>
      <c r="K134" s="16">
        <v>0</v>
      </c>
      <c r="L134" s="16">
        <f t="shared" ref="L134:L139" si="138">SUM(J134:K134)</f>
        <v>0</v>
      </c>
      <c r="M134" s="16">
        <f t="shared" ref="M134:N134" si="139">SUM(G134,J134)</f>
        <v>0</v>
      </c>
      <c r="N134" s="16">
        <f t="shared" si="139"/>
        <v>0</v>
      </c>
      <c r="O134" s="16">
        <f t="shared" ref="O134:O139" si="140">SUM(M134:N134)</f>
        <v>0</v>
      </c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s="128" customFormat="1" x14ac:dyDescent="0.2">
      <c r="A135" s="14" t="s">
        <v>95</v>
      </c>
      <c r="B135" s="21" t="s">
        <v>110</v>
      </c>
      <c r="C135" s="22" t="s">
        <v>39</v>
      </c>
      <c r="D135" s="16">
        <v>0</v>
      </c>
      <c r="E135" s="16">
        <v>0</v>
      </c>
      <c r="F135" s="16">
        <f t="shared" si="136"/>
        <v>0</v>
      </c>
      <c r="G135" s="16">
        <v>0</v>
      </c>
      <c r="H135" s="16">
        <v>0</v>
      </c>
      <c r="I135" s="16">
        <f t="shared" si="137"/>
        <v>0</v>
      </c>
      <c r="J135" s="16">
        <v>0</v>
      </c>
      <c r="K135" s="16">
        <v>0</v>
      </c>
      <c r="L135" s="16">
        <f t="shared" si="138"/>
        <v>0</v>
      </c>
      <c r="M135" s="16">
        <f t="shared" ref="M135:N135" si="141">SUM(G135,J135)</f>
        <v>0</v>
      </c>
      <c r="N135" s="16">
        <f t="shared" si="141"/>
        <v>0</v>
      </c>
      <c r="O135" s="16">
        <f t="shared" si="140"/>
        <v>0</v>
      </c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">
      <c r="A136" s="14" t="s">
        <v>150</v>
      </c>
      <c r="B136" s="21" t="s">
        <v>112</v>
      </c>
      <c r="C136" s="22" t="s">
        <v>39</v>
      </c>
      <c r="D136" s="16">
        <v>0</v>
      </c>
      <c r="E136" s="16">
        <v>0</v>
      </c>
      <c r="F136" s="16">
        <f t="shared" si="136"/>
        <v>0</v>
      </c>
      <c r="G136" s="16">
        <v>0</v>
      </c>
      <c r="H136" s="16">
        <v>0</v>
      </c>
      <c r="I136" s="16">
        <f t="shared" si="137"/>
        <v>0</v>
      </c>
      <c r="J136" s="16">
        <v>4</v>
      </c>
      <c r="K136" s="16">
        <v>5</v>
      </c>
      <c r="L136" s="16">
        <f t="shared" si="138"/>
        <v>9</v>
      </c>
      <c r="M136" s="16">
        <f t="shared" ref="M136:N136" si="142">SUM(G136,J136)</f>
        <v>4</v>
      </c>
      <c r="N136" s="16">
        <f t="shared" si="142"/>
        <v>5</v>
      </c>
      <c r="O136" s="16">
        <f t="shared" si="140"/>
        <v>9</v>
      </c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">
      <c r="A137" s="14" t="s">
        <v>158</v>
      </c>
      <c r="B137" s="21" t="s">
        <v>112</v>
      </c>
      <c r="C137" s="22" t="s">
        <v>39</v>
      </c>
      <c r="D137" s="16">
        <v>0</v>
      </c>
      <c r="E137" s="16">
        <v>0</v>
      </c>
      <c r="F137" s="16">
        <f t="shared" si="136"/>
        <v>0</v>
      </c>
      <c r="G137" s="16">
        <v>0</v>
      </c>
      <c r="H137" s="16">
        <v>0</v>
      </c>
      <c r="I137" s="16">
        <f t="shared" si="137"/>
        <v>0</v>
      </c>
      <c r="J137" s="16">
        <v>21</v>
      </c>
      <c r="K137" s="16">
        <v>15</v>
      </c>
      <c r="L137" s="16">
        <f t="shared" si="138"/>
        <v>36</v>
      </c>
      <c r="M137" s="16">
        <f t="shared" ref="M137:N139" si="143">SUM(G137,J137)</f>
        <v>21</v>
      </c>
      <c r="N137" s="16">
        <f t="shared" si="143"/>
        <v>15</v>
      </c>
      <c r="O137" s="16">
        <f t="shared" si="140"/>
        <v>36</v>
      </c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">
      <c r="A138" s="31" t="s">
        <v>168</v>
      </c>
      <c r="B138" s="21" t="s">
        <v>114</v>
      </c>
      <c r="C138" s="22" t="s">
        <v>39</v>
      </c>
      <c r="D138" s="16">
        <v>8</v>
      </c>
      <c r="E138" s="16">
        <v>5</v>
      </c>
      <c r="F138" s="16">
        <f t="shared" si="136"/>
        <v>13</v>
      </c>
      <c r="G138" s="16">
        <v>5</v>
      </c>
      <c r="H138" s="16">
        <v>5</v>
      </c>
      <c r="I138" s="16">
        <f t="shared" si="137"/>
        <v>10</v>
      </c>
      <c r="J138" s="16">
        <v>5</v>
      </c>
      <c r="K138" s="16">
        <v>3</v>
      </c>
      <c r="L138" s="16">
        <f t="shared" si="138"/>
        <v>8</v>
      </c>
      <c r="M138" s="16">
        <f t="shared" si="143"/>
        <v>10</v>
      </c>
      <c r="N138" s="16">
        <f t="shared" ref="N138" si="144">SUM(H138,K138)</f>
        <v>8</v>
      </c>
      <c r="O138" s="16">
        <f t="shared" si="140"/>
        <v>18</v>
      </c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s="128" customFormat="1" x14ac:dyDescent="0.2">
      <c r="A139" s="31" t="s">
        <v>169</v>
      </c>
      <c r="B139" s="21" t="s">
        <v>117</v>
      </c>
      <c r="C139" s="22" t="s">
        <v>39</v>
      </c>
      <c r="D139" s="16">
        <v>0</v>
      </c>
      <c r="E139" s="16">
        <v>0</v>
      </c>
      <c r="F139" s="16">
        <f t="shared" si="136"/>
        <v>0</v>
      </c>
      <c r="G139" s="16">
        <v>0</v>
      </c>
      <c r="H139" s="16">
        <v>0</v>
      </c>
      <c r="I139" s="16">
        <f t="shared" si="137"/>
        <v>0</v>
      </c>
      <c r="J139" s="16">
        <v>0</v>
      </c>
      <c r="K139" s="16">
        <v>0</v>
      </c>
      <c r="L139" s="16">
        <f t="shared" si="138"/>
        <v>0</v>
      </c>
      <c r="M139" s="16">
        <f t="shared" si="143"/>
        <v>0</v>
      </c>
      <c r="N139" s="16">
        <f t="shared" ref="N139" si="145">SUM(H139,K139)</f>
        <v>0</v>
      </c>
      <c r="O139" s="16">
        <f t="shared" si="140"/>
        <v>0</v>
      </c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">
      <c r="A140" s="169" t="s">
        <v>26</v>
      </c>
      <c r="B140" s="170"/>
      <c r="C140" s="171"/>
      <c r="D140" s="16">
        <f t="shared" ref="D140:O140" si="146">SUM(D134:D139)</f>
        <v>8</v>
      </c>
      <c r="E140" s="16">
        <f t="shared" si="146"/>
        <v>5</v>
      </c>
      <c r="F140" s="16">
        <f t="shared" si="146"/>
        <v>13</v>
      </c>
      <c r="G140" s="16">
        <f t="shared" si="146"/>
        <v>5</v>
      </c>
      <c r="H140" s="16">
        <f t="shared" si="146"/>
        <v>5</v>
      </c>
      <c r="I140" s="16">
        <f t="shared" si="146"/>
        <v>10</v>
      </c>
      <c r="J140" s="16">
        <f t="shared" si="146"/>
        <v>30</v>
      </c>
      <c r="K140" s="16">
        <f t="shared" si="146"/>
        <v>23</v>
      </c>
      <c r="L140" s="16">
        <f t="shared" si="146"/>
        <v>53</v>
      </c>
      <c r="M140" s="16">
        <f t="shared" si="146"/>
        <v>35</v>
      </c>
      <c r="N140" s="16">
        <f t="shared" si="146"/>
        <v>28</v>
      </c>
      <c r="O140" s="16">
        <f t="shared" si="146"/>
        <v>63</v>
      </c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">
      <c r="A141" s="24"/>
      <c r="B141" s="24"/>
      <c r="C141" s="25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">
      <c r="A142" s="152" t="s">
        <v>31</v>
      </c>
      <c r="B142" s="172"/>
      <c r="C142" s="173"/>
      <c r="D142" s="123">
        <f t="shared" ref="D142:O142" si="147">SUM(D131,D140)</f>
        <v>985</v>
      </c>
      <c r="E142" s="123">
        <f t="shared" si="147"/>
        <v>1115</v>
      </c>
      <c r="F142" s="123">
        <f t="shared" si="147"/>
        <v>2100</v>
      </c>
      <c r="G142" s="123">
        <f t="shared" si="147"/>
        <v>736</v>
      </c>
      <c r="H142" s="123">
        <f t="shared" si="147"/>
        <v>823</v>
      </c>
      <c r="I142" s="123">
        <f t="shared" si="147"/>
        <v>1559</v>
      </c>
      <c r="J142" s="123">
        <f t="shared" si="147"/>
        <v>2638</v>
      </c>
      <c r="K142" s="123">
        <f t="shared" si="147"/>
        <v>3027</v>
      </c>
      <c r="L142" s="123">
        <f t="shared" si="147"/>
        <v>5665</v>
      </c>
      <c r="M142" s="123">
        <f t="shared" si="147"/>
        <v>3374</v>
      </c>
      <c r="N142" s="123">
        <f t="shared" si="147"/>
        <v>3850</v>
      </c>
      <c r="O142" s="123">
        <f t="shared" si="147"/>
        <v>7224</v>
      </c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">
      <c r="A143" s="24"/>
      <c r="B143" s="24"/>
      <c r="C143" s="25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">
      <c r="A144" s="150" t="s">
        <v>47</v>
      </c>
      <c r="B144" s="174"/>
      <c r="C144" s="174"/>
      <c r="D144" s="174"/>
      <c r="E144" s="174"/>
      <c r="F144" s="175"/>
      <c r="G144" s="149" t="s">
        <v>10</v>
      </c>
      <c r="H144" s="148"/>
      <c r="I144" s="148"/>
      <c r="J144" s="148"/>
      <c r="K144" s="148"/>
      <c r="L144" s="148"/>
      <c r="M144" s="148"/>
      <c r="N144" s="148"/>
      <c r="O144" s="138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">
      <c r="A145" s="11" t="s">
        <v>11</v>
      </c>
      <c r="B145" s="153" t="s">
        <v>12</v>
      </c>
      <c r="C145" s="155" t="s">
        <v>13</v>
      </c>
      <c r="D145" s="149" t="s">
        <v>14</v>
      </c>
      <c r="E145" s="148"/>
      <c r="F145" s="138"/>
      <c r="G145" s="149" t="s">
        <v>15</v>
      </c>
      <c r="H145" s="148"/>
      <c r="I145" s="138"/>
      <c r="J145" s="149" t="s">
        <v>16</v>
      </c>
      <c r="K145" s="148"/>
      <c r="L145" s="138"/>
      <c r="M145" s="149" t="s">
        <v>17</v>
      </c>
      <c r="N145" s="148"/>
      <c r="O145" s="138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">
      <c r="A146" s="11" t="s">
        <v>18</v>
      </c>
      <c r="B146" s="154"/>
      <c r="C146" s="156"/>
      <c r="D146" s="20" t="s">
        <v>19</v>
      </c>
      <c r="E146" s="20" t="s">
        <v>20</v>
      </c>
      <c r="F146" s="20" t="s">
        <v>21</v>
      </c>
      <c r="G146" s="20" t="s">
        <v>19</v>
      </c>
      <c r="H146" s="20" t="s">
        <v>20</v>
      </c>
      <c r="I146" s="20" t="s">
        <v>21</v>
      </c>
      <c r="J146" s="20" t="s">
        <v>19</v>
      </c>
      <c r="K146" s="20" t="s">
        <v>20</v>
      </c>
      <c r="L146" s="20" t="s">
        <v>21</v>
      </c>
      <c r="M146" s="20" t="s">
        <v>19</v>
      </c>
      <c r="N146" s="20" t="s">
        <v>20</v>
      </c>
      <c r="O146" s="20" t="s">
        <v>21</v>
      </c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s="129" customFormat="1" x14ac:dyDescent="0.2">
      <c r="A147" s="14" t="s">
        <v>170</v>
      </c>
      <c r="B147" s="14" t="s">
        <v>119</v>
      </c>
      <c r="C147" s="22" t="s">
        <v>48</v>
      </c>
      <c r="D147" s="16">
        <v>63</v>
      </c>
      <c r="E147" s="16">
        <v>24</v>
      </c>
      <c r="F147" s="16">
        <f>SUM(D147:E147)</f>
        <v>87</v>
      </c>
      <c r="G147" s="16">
        <v>57</v>
      </c>
      <c r="H147" s="16">
        <v>22</v>
      </c>
      <c r="I147" s="16">
        <f t="shared" ref="I147:I149" si="148">SUM(G147:H147)</f>
        <v>79</v>
      </c>
      <c r="J147" s="16">
        <v>148</v>
      </c>
      <c r="K147" s="16">
        <v>80</v>
      </c>
      <c r="L147" s="16">
        <f t="shared" ref="L147:L149" si="149">SUM(J147:K147)</f>
        <v>228</v>
      </c>
      <c r="M147" s="16">
        <f t="shared" ref="M147:N147" si="150">SUM(G147,J147)</f>
        <v>205</v>
      </c>
      <c r="N147" s="16">
        <f t="shared" si="150"/>
        <v>102</v>
      </c>
      <c r="O147" s="16">
        <f t="shared" ref="O147:O149" si="151">SUM(M147:N147)</f>
        <v>307</v>
      </c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s="129" customFormat="1" x14ac:dyDescent="0.2">
      <c r="A148" s="14" t="s">
        <v>146</v>
      </c>
      <c r="B148" s="14" t="s">
        <v>119</v>
      </c>
      <c r="C148" s="22" t="s">
        <v>48</v>
      </c>
      <c r="D148" s="16">
        <v>102</v>
      </c>
      <c r="E148" s="16">
        <v>51</v>
      </c>
      <c r="F148" s="16">
        <f t="shared" ref="F148:F149" si="152">SUM(D148:E148)</f>
        <v>153</v>
      </c>
      <c r="G148" s="16">
        <v>85</v>
      </c>
      <c r="H148" s="16">
        <v>44</v>
      </c>
      <c r="I148" s="16">
        <f t="shared" si="148"/>
        <v>129</v>
      </c>
      <c r="J148" s="16">
        <v>240</v>
      </c>
      <c r="K148" s="16">
        <v>101</v>
      </c>
      <c r="L148" s="16">
        <f t="shared" si="149"/>
        <v>341</v>
      </c>
      <c r="M148" s="16">
        <f t="shared" ref="M148:N148" si="153">SUM(G148,J148)</f>
        <v>325</v>
      </c>
      <c r="N148" s="16">
        <f t="shared" si="153"/>
        <v>145</v>
      </c>
      <c r="O148" s="16">
        <f t="shared" si="151"/>
        <v>470</v>
      </c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s="129" customFormat="1" x14ac:dyDescent="0.2">
      <c r="A149" s="14" t="s">
        <v>49</v>
      </c>
      <c r="B149" s="14" t="s">
        <v>119</v>
      </c>
      <c r="C149" s="22" t="s">
        <v>48</v>
      </c>
      <c r="D149" s="16">
        <v>6</v>
      </c>
      <c r="E149" s="16">
        <v>6</v>
      </c>
      <c r="F149" s="16">
        <f t="shared" si="152"/>
        <v>12</v>
      </c>
      <c r="G149" s="16">
        <v>4</v>
      </c>
      <c r="H149" s="16">
        <v>6</v>
      </c>
      <c r="I149" s="16">
        <f t="shared" si="148"/>
        <v>10</v>
      </c>
      <c r="J149" s="16">
        <v>26</v>
      </c>
      <c r="K149" s="16">
        <v>14</v>
      </c>
      <c r="L149" s="16">
        <f t="shared" si="149"/>
        <v>40</v>
      </c>
      <c r="M149" s="16">
        <f t="shared" ref="M149:N149" si="154">SUM(G149,J149)</f>
        <v>30</v>
      </c>
      <c r="N149" s="16">
        <f t="shared" si="154"/>
        <v>20</v>
      </c>
      <c r="O149" s="16">
        <f t="shared" si="151"/>
        <v>50</v>
      </c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">
      <c r="A150" s="152" t="s">
        <v>26</v>
      </c>
      <c r="B150" s="172"/>
      <c r="C150" s="173"/>
      <c r="D150" s="16">
        <f t="shared" ref="D150:O150" si="155">SUM(D147:D149)</f>
        <v>171</v>
      </c>
      <c r="E150" s="16">
        <f t="shared" si="155"/>
        <v>81</v>
      </c>
      <c r="F150" s="16">
        <f t="shared" si="155"/>
        <v>252</v>
      </c>
      <c r="G150" s="16">
        <f t="shared" si="155"/>
        <v>146</v>
      </c>
      <c r="H150" s="16">
        <f t="shared" si="155"/>
        <v>72</v>
      </c>
      <c r="I150" s="16">
        <f t="shared" si="155"/>
        <v>218</v>
      </c>
      <c r="J150" s="16">
        <f t="shared" si="155"/>
        <v>414</v>
      </c>
      <c r="K150" s="16">
        <f t="shared" si="155"/>
        <v>195</v>
      </c>
      <c r="L150" s="16">
        <f t="shared" si="155"/>
        <v>609</v>
      </c>
      <c r="M150" s="16">
        <f t="shared" si="155"/>
        <v>560</v>
      </c>
      <c r="N150" s="16">
        <f t="shared" si="155"/>
        <v>267</v>
      </c>
      <c r="O150" s="16">
        <f t="shared" si="155"/>
        <v>827</v>
      </c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">
      <c r="A151" s="24"/>
      <c r="B151" s="24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">
      <c r="A152" s="11" t="s">
        <v>27</v>
      </c>
      <c r="B152" s="11" t="s">
        <v>12</v>
      </c>
      <c r="C152" s="12" t="s">
        <v>13</v>
      </c>
      <c r="D152" s="20" t="s">
        <v>19</v>
      </c>
      <c r="E152" s="20" t="s">
        <v>20</v>
      </c>
      <c r="F152" s="20" t="s">
        <v>21</v>
      </c>
      <c r="G152" s="20" t="s">
        <v>19</v>
      </c>
      <c r="H152" s="20" t="s">
        <v>20</v>
      </c>
      <c r="I152" s="20" t="s">
        <v>21</v>
      </c>
      <c r="J152" s="20" t="s">
        <v>19</v>
      </c>
      <c r="K152" s="20" t="s">
        <v>20</v>
      </c>
      <c r="L152" s="20" t="s">
        <v>21</v>
      </c>
      <c r="M152" s="20" t="s">
        <v>19</v>
      </c>
      <c r="N152" s="20" t="s">
        <v>20</v>
      </c>
      <c r="O152" s="20" t="s">
        <v>21</v>
      </c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">
      <c r="A153" s="14" t="s">
        <v>94</v>
      </c>
      <c r="B153" s="14" t="s">
        <v>119</v>
      </c>
      <c r="C153" s="22" t="s">
        <v>50</v>
      </c>
      <c r="D153" s="16">
        <v>3</v>
      </c>
      <c r="E153" s="16">
        <v>3</v>
      </c>
      <c r="F153" s="16">
        <f>SUM(D153:E153)</f>
        <v>6</v>
      </c>
      <c r="G153" s="16">
        <v>3</v>
      </c>
      <c r="H153" s="16">
        <v>3</v>
      </c>
      <c r="I153" s="16">
        <f>SUM(G153:H153)</f>
        <v>6</v>
      </c>
      <c r="J153" s="16">
        <v>2</v>
      </c>
      <c r="K153" s="16">
        <v>3</v>
      </c>
      <c r="L153" s="16">
        <f>SUM(J153:K153)</f>
        <v>5</v>
      </c>
      <c r="M153" s="16">
        <f t="shared" ref="M153:N153" si="156">SUM(G153,J153)</f>
        <v>5</v>
      </c>
      <c r="N153" s="16">
        <f t="shared" si="156"/>
        <v>6</v>
      </c>
      <c r="O153" s="16">
        <f>SUM(M153:N153)</f>
        <v>11</v>
      </c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">
      <c r="A154" s="149" t="s">
        <v>26</v>
      </c>
      <c r="B154" s="179"/>
      <c r="C154" s="180"/>
      <c r="D154" s="16">
        <f t="shared" ref="D154:O154" si="157">D153</f>
        <v>3</v>
      </c>
      <c r="E154" s="16">
        <f t="shared" si="157"/>
        <v>3</v>
      </c>
      <c r="F154" s="16">
        <f t="shared" si="157"/>
        <v>6</v>
      </c>
      <c r="G154" s="16">
        <f t="shared" si="157"/>
        <v>3</v>
      </c>
      <c r="H154" s="16">
        <f t="shared" si="157"/>
        <v>3</v>
      </c>
      <c r="I154" s="16">
        <f t="shared" si="157"/>
        <v>6</v>
      </c>
      <c r="J154" s="16">
        <f t="shared" si="157"/>
        <v>2</v>
      </c>
      <c r="K154" s="16">
        <f t="shared" si="157"/>
        <v>3</v>
      </c>
      <c r="L154" s="16">
        <f t="shared" si="157"/>
        <v>5</v>
      </c>
      <c r="M154" s="16">
        <f t="shared" si="157"/>
        <v>5</v>
      </c>
      <c r="N154" s="16">
        <f t="shared" si="157"/>
        <v>6</v>
      </c>
      <c r="O154" s="16">
        <f t="shared" si="157"/>
        <v>11</v>
      </c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">
      <c r="A155" s="24"/>
      <c r="B155" s="24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">
      <c r="A156" s="11" t="s">
        <v>30</v>
      </c>
      <c r="B156" s="11" t="s">
        <v>12</v>
      </c>
      <c r="C156" s="12" t="s">
        <v>13</v>
      </c>
      <c r="D156" s="20" t="s">
        <v>19</v>
      </c>
      <c r="E156" s="20" t="s">
        <v>20</v>
      </c>
      <c r="F156" s="20" t="s">
        <v>21</v>
      </c>
      <c r="G156" s="20" t="s">
        <v>19</v>
      </c>
      <c r="H156" s="20" t="s">
        <v>20</v>
      </c>
      <c r="I156" s="20" t="s">
        <v>21</v>
      </c>
      <c r="J156" s="20" t="s">
        <v>19</v>
      </c>
      <c r="K156" s="20" t="s">
        <v>20</v>
      </c>
      <c r="L156" s="20" t="s">
        <v>21</v>
      </c>
      <c r="M156" s="20" t="s">
        <v>19</v>
      </c>
      <c r="N156" s="20" t="s">
        <v>20</v>
      </c>
      <c r="O156" s="20" t="s">
        <v>21</v>
      </c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">
      <c r="A157" s="14" t="s">
        <v>51</v>
      </c>
      <c r="B157" s="14" t="s">
        <v>119</v>
      </c>
      <c r="C157" s="22" t="s">
        <v>50</v>
      </c>
      <c r="D157" s="16">
        <v>4</v>
      </c>
      <c r="E157" s="16">
        <v>3</v>
      </c>
      <c r="F157" s="16">
        <f>SUM(D157:E157)</f>
        <v>7</v>
      </c>
      <c r="G157" s="16">
        <v>4</v>
      </c>
      <c r="H157" s="16">
        <v>3</v>
      </c>
      <c r="I157" s="16">
        <f>SUM(G157:H157)</f>
        <v>7</v>
      </c>
      <c r="J157" s="16">
        <v>7</v>
      </c>
      <c r="K157" s="16">
        <v>7</v>
      </c>
      <c r="L157" s="16">
        <f>SUM(J157:K157)</f>
        <v>14</v>
      </c>
      <c r="M157" s="16">
        <f t="shared" ref="M157:N157" si="158">SUM(G157,J157)</f>
        <v>11</v>
      </c>
      <c r="N157" s="16">
        <f t="shared" si="158"/>
        <v>10</v>
      </c>
      <c r="O157" s="16">
        <f>SUM(M157:N157)</f>
        <v>21</v>
      </c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s="40" customFormat="1" x14ac:dyDescent="0.2">
      <c r="A158" s="149" t="s">
        <v>26</v>
      </c>
      <c r="B158" s="179"/>
      <c r="C158" s="180"/>
      <c r="D158" s="16">
        <f>SUM(D157)</f>
        <v>4</v>
      </c>
      <c r="E158" s="16">
        <f t="shared" ref="E158:O158" si="159">SUM(E157)</f>
        <v>3</v>
      </c>
      <c r="F158" s="16">
        <f t="shared" si="159"/>
        <v>7</v>
      </c>
      <c r="G158" s="16">
        <f t="shared" si="159"/>
        <v>4</v>
      </c>
      <c r="H158" s="16">
        <f t="shared" si="159"/>
        <v>3</v>
      </c>
      <c r="I158" s="16">
        <f t="shared" si="159"/>
        <v>7</v>
      </c>
      <c r="J158" s="16">
        <f t="shared" si="159"/>
        <v>7</v>
      </c>
      <c r="K158" s="16">
        <f t="shared" si="159"/>
        <v>7</v>
      </c>
      <c r="L158" s="16">
        <f t="shared" si="159"/>
        <v>14</v>
      </c>
      <c r="M158" s="16">
        <f t="shared" si="159"/>
        <v>11</v>
      </c>
      <c r="N158" s="16">
        <f t="shared" si="159"/>
        <v>10</v>
      </c>
      <c r="O158" s="16">
        <f t="shared" si="159"/>
        <v>21</v>
      </c>
      <c r="P158" s="39"/>
      <c r="Q158" s="39"/>
      <c r="R158" s="39"/>
      <c r="S158" s="39"/>
      <c r="T158" s="39"/>
      <c r="U158" s="39"/>
      <c r="V158" s="39"/>
      <c r="W158" s="39"/>
      <c r="X158" s="39"/>
      <c r="Y158" s="39"/>
    </row>
    <row r="159" spans="1:25" x14ac:dyDescent="0.2">
      <c r="A159" s="149" t="s">
        <v>31</v>
      </c>
      <c r="B159" s="179"/>
      <c r="C159" s="180"/>
      <c r="D159" s="123">
        <f t="shared" ref="D159:O159" si="160">D150+D154+D158</f>
        <v>178</v>
      </c>
      <c r="E159" s="123">
        <f t="shared" si="160"/>
        <v>87</v>
      </c>
      <c r="F159" s="123">
        <f t="shared" si="160"/>
        <v>265</v>
      </c>
      <c r="G159" s="123">
        <f t="shared" si="160"/>
        <v>153</v>
      </c>
      <c r="H159" s="123">
        <f t="shared" si="160"/>
        <v>78</v>
      </c>
      <c r="I159" s="123">
        <f t="shared" si="160"/>
        <v>231</v>
      </c>
      <c r="J159" s="123">
        <f t="shared" si="160"/>
        <v>423</v>
      </c>
      <c r="K159" s="123">
        <f t="shared" si="160"/>
        <v>205</v>
      </c>
      <c r="L159" s="123">
        <f t="shared" si="160"/>
        <v>628</v>
      </c>
      <c r="M159" s="123">
        <f t="shared" si="160"/>
        <v>576</v>
      </c>
      <c r="N159" s="123">
        <f t="shared" si="160"/>
        <v>283</v>
      </c>
      <c r="O159" s="123">
        <f t="shared" si="160"/>
        <v>859</v>
      </c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">
      <c r="A160" s="24"/>
      <c r="B160" s="24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">
      <c r="A161" s="150" t="s">
        <v>52</v>
      </c>
      <c r="B161" s="174"/>
      <c r="C161" s="174"/>
      <c r="D161" s="174"/>
      <c r="E161" s="174"/>
      <c r="F161" s="175"/>
      <c r="G161" s="149" t="s">
        <v>10</v>
      </c>
      <c r="H161" s="148"/>
      <c r="I161" s="148"/>
      <c r="J161" s="148"/>
      <c r="K161" s="148"/>
      <c r="L161" s="148"/>
      <c r="M161" s="148"/>
      <c r="N161" s="148"/>
      <c r="O161" s="138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">
      <c r="A162" s="11" t="s">
        <v>11</v>
      </c>
      <c r="B162" s="153" t="s">
        <v>12</v>
      </c>
      <c r="C162" s="155" t="s">
        <v>13</v>
      </c>
      <c r="D162" s="149" t="s">
        <v>14</v>
      </c>
      <c r="E162" s="148"/>
      <c r="F162" s="138"/>
      <c r="G162" s="149" t="s">
        <v>15</v>
      </c>
      <c r="H162" s="148"/>
      <c r="I162" s="138"/>
      <c r="J162" s="149" t="s">
        <v>16</v>
      </c>
      <c r="K162" s="148"/>
      <c r="L162" s="138"/>
      <c r="M162" s="149" t="s">
        <v>17</v>
      </c>
      <c r="N162" s="148"/>
      <c r="O162" s="138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">
      <c r="A163" s="11" t="s">
        <v>18</v>
      </c>
      <c r="B163" s="154"/>
      <c r="C163" s="156"/>
      <c r="D163" s="20" t="s">
        <v>19</v>
      </c>
      <c r="E163" s="20" t="s">
        <v>20</v>
      </c>
      <c r="F163" s="20" t="s">
        <v>21</v>
      </c>
      <c r="G163" s="20" t="s">
        <v>19</v>
      </c>
      <c r="H163" s="20" t="s">
        <v>20</v>
      </c>
      <c r="I163" s="20" t="s">
        <v>21</v>
      </c>
      <c r="J163" s="20" t="s">
        <v>19</v>
      </c>
      <c r="K163" s="20" t="s">
        <v>20</v>
      </c>
      <c r="L163" s="20" t="s">
        <v>21</v>
      </c>
      <c r="M163" s="20" t="s">
        <v>19</v>
      </c>
      <c r="N163" s="20" t="s">
        <v>20</v>
      </c>
      <c r="O163" s="20" t="s">
        <v>21</v>
      </c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s="129" customFormat="1" x14ac:dyDescent="0.2">
      <c r="A164" s="14" t="s">
        <v>171</v>
      </c>
      <c r="B164" s="14" t="s">
        <v>120</v>
      </c>
      <c r="C164" s="38" t="s">
        <v>22</v>
      </c>
      <c r="D164" s="16">
        <v>1</v>
      </c>
      <c r="E164" s="16">
        <v>2</v>
      </c>
      <c r="F164" s="16">
        <f t="shared" ref="F164:F169" si="161">SUM(D164:E164)</f>
        <v>3</v>
      </c>
      <c r="G164" s="16">
        <v>3</v>
      </c>
      <c r="H164" s="16">
        <v>7</v>
      </c>
      <c r="I164" s="16">
        <f t="shared" ref="I164:I169" si="162">SUM(G164:H164)</f>
        <v>10</v>
      </c>
      <c r="J164" s="16">
        <v>19</v>
      </c>
      <c r="K164" s="16">
        <v>13</v>
      </c>
      <c r="L164" s="16">
        <f t="shared" ref="L164:L169" si="163">SUM(J164:K164)</f>
        <v>32</v>
      </c>
      <c r="M164" s="16">
        <f t="shared" ref="M164:N165" si="164">SUM(G164,J164)</f>
        <v>22</v>
      </c>
      <c r="N164" s="16">
        <f t="shared" si="164"/>
        <v>20</v>
      </c>
      <c r="O164" s="16">
        <f t="shared" ref="O164:O169" si="165">SUM(M164:N164)</f>
        <v>42</v>
      </c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s="129" customFormat="1" x14ac:dyDescent="0.2">
      <c r="A165" s="14" t="s">
        <v>239</v>
      </c>
      <c r="B165" s="14" t="s">
        <v>120</v>
      </c>
      <c r="C165" s="38" t="s">
        <v>22</v>
      </c>
      <c r="D165" s="16">
        <v>0</v>
      </c>
      <c r="E165" s="16">
        <v>0</v>
      </c>
      <c r="F165" s="16">
        <f t="shared" si="161"/>
        <v>0</v>
      </c>
      <c r="G165" s="16">
        <v>0</v>
      </c>
      <c r="H165" s="16">
        <v>0</v>
      </c>
      <c r="I165" s="16">
        <f t="shared" si="162"/>
        <v>0</v>
      </c>
      <c r="J165" s="16">
        <v>1</v>
      </c>
      <c r="K165" s="16">
        <v>0</v>
      </c>
      <c r="L165" s="16">
        <f t="shared" si="163"/>
        <v>1</v>
      </c>
      <c r="M165" s="16">
        <f t="shared" si="164"/>
        <v>1</v>
      </c>
      <c r="N165" s="16">
        <f t="shared" si="164"/>
        <v>0</v>
      </c>
      <c r="O165" s="16">
        <f t="shared" si="165"/>
        <v>1</v>
      </c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s="129" customFormat="1" x14ac:dyDescent="0.2">
      <c r="A166" s="14" t="s">
        <v>172</v>
      </c>
      <c r="B166" s="14" t="s">
        <v>120</v>
      </c>
      <c r="C166" s="38" t="s">
        <v>22</v>
      </c>
      <c r="D166" s="16">
        <v>63</v>
      </c>
      <c r="E166" s="16">
        <v>82</v>
      </c>
      <c r="F166" s="16">
        <f t="shared" si="161"/>
        <v>145</v>
      </c>
      <c r="G166" s="16">
        <v>58</v>
      </c>
      <c r="H166" s="16">
        <v>69</v>
      </c>
      <c r="I166" s="16">
        <f t="shared" si="162"/>
        <v>127</v>
      </c>
      <c r="J166" s="16">
        <v>272</v>
      </c>
      <c r="K166" s="16">
        <v>307</v>
      </c>
      <c r="L166" s="16">
        <f t="shared" si="163"/>
        <v>579</v>
      </c>
      <c r="M166" s="16">
        <f t="shared" ref="M166:N166" si="166">SUM(G166,J166)</f>
        <v>330</v>
      </c>
      <c r="N166" s="16">
        <f t="shared" si="166"/>
        <v>376</v>
      </c>
      <c r="O166" s="16">
        <f t="shared" si="165"/>
        <v>706</v>
      </c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s="129" customFormat="1" x14ac:dyDescent="0.2">
      <c r="A167" s="14" t="s">
        <v>53</v>
      </c>
      <c r="B167" s="14" t="s">
        <v>120</v>
      </c>
      <c r="C167" s="38" t="s">
        <v>22</v>
      </c>
      <c r="D167" s="16">
        <v>7</v>
      </c>
      <c r="E167" s="16">
        <v>20</v>
      </c>
      <c r="F167" s="16">
        <f t="shared" si="161"/>
        <v>27</v>
      </c>
      <c r="G167" s="16">
        <v>6</v>
      </c>
      <c r="H167" s="16">
        <v>15</v>
      </c>
      <c r="I167" s="16">
        <f t="shared" si="162"/>
        <v>21</v>
      </c>
      <c r="J167" s="16">
        <v>36</v>
      </c>
      <c r="K167" s="16">
        <v>66</v>
      </c>
      <c r="L167" s="16">
        <f t="shared" si="163"/>
        <v>102</v>
      </c>
      <c r="M167" s="16">
        <f t="shared" ref="M167:N169" si="167">SUM(G167,J167)</f>
        <v>42</v>
      </c>
      <c r="N167" s="16">
        <f t="shared" si="167"/>
        <v>81</v>
      </c>
      <c r="O167" s="16">
        <f t="shared" si="165"/>
        <v>123</v>
      </c>
      <c r="P167" s="41"/>
      <c r="Q167" s="41"/>
      <c r="R167" s="41"/>
      <c r="S167" s="41"/>
      <c r="T167" s="41"/>
      <c r="U167" s="41"/>
      <c r="V167" s="41"/>
      <c r="W167" s="41"/>
      <c r="X167" s="41"/>
      <c r="Y167" s="41"/>
    </row>
    <row r="168" spans="1:25" s="129" customFormat="1" x14ac:dyDescent="0.2">
      <c r="A168" s="14" t="s">
        <v>148</v>
      </c>
      <c r="B168" s="14" t="s">
        <v>120</v>
      </c>
      <c r="C168" s="38" t="s">
        <v>22</v>
      </c>
      <c r="D168" s="16">
        <v>148</v>
      </c>
      <c r="E168" s="16">
        <v>413</v>
      </c>
      <c r="F168" s="16">
        <f t="shared" si="161"/>
        <v>561</v>
      </c>
      <c r="G168" s="16">
        <v>86</v>
      </c>
      <c r="H168" s="16">
        <v>235</v>
      </c>
      <c r="I168" s="16">
        <f t="shared" si="162"/>
        <v>321</v>
      </c>
      <c r="J168" s="16">
        <v>374</v>
      </c>
      <c r="K168" s="16">
        <v>1192</v>
      </c>
      <c r="L168" s="16">
        <f t="shared" si="163"/>
        <v>1566</v>
      </c>
      <c r="M168" s="16">
        <f t="shared" si="167"/>
        <v>460</v>
      </c>
      <c r="N168" s="16">
        <f t="shared" si="167"/>
        <v>1427</v>
      </c>
      <c r="O168" s="16">
        <f t="shared" si="165"/>
        <v>1887</v>
      </c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s="129" customFormat="1" x14ac:dyDescent="0.2">
      <c r="A169" s="14" t="s">
        <v>148</v>
      </c>
      <c r="B169" s="14" t="s">
        <v>240</v>
      </c>
      <c r="C169" s="121" t="s">
        <v>238</v>
      </c>
      <c r="D169" s="33">
        <v>5</v>
      </c>
      <c r="E169" s="33">
        <v>19</v>
      </c>
      <c r="F169" s="16">
        <f t="shared" si="161"/>
        <v>24</v>
      </c>
      <c r="G169" s="33">
        <v>31</v>
      </c>
      <c r="H169" s="33">
        <v>103</v>
      </c>
      <c r="I169" s="16">
        <f t="shared" si="162"/>
        <v>134</v>
      </c>
      <c r="J169" s="33">
        <v>0</v>
      </c>
      <c r="K169" s="33">
        <v>3</v>
      </c>
      <c r="L169" s="16">
        <f t="shared" si="163"/>
        <v>3</v>
      </c>
      <c r="M169" s="16">
        <f t="shared" si="167"/>
        <v>31</v>
      </c>
      <c r="N169" s="16">
        <f t="shared" si="167"/>
        <v>106</v>
      </c>
      <c r="O169" s="16">
        <f t="shared" si="165"/>
        <v>137</v>
      </c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">
      <c r="A170" s="210" t="s">
        <v>26</v>
      </c>
      <c r="B170" s="211"/>
      <c r="C170" s="212"/>
      <c r="D170" s="42">
        <f>SUM(D164:D169)</f>
        <v>224</v>
      </c>
      <c r="E170" s="42">
        <f t="shared" ref="E170:O170" si="168">SUM(E164:E169)</f>
        <v>536</v>
      </c>
      <c r="F170" s="42">
        <f t="shared" si="168"/>
        <v>760</v>
      </c>
      <c r="G170" s="42">
        <f t="shared" si="168"/>
        <v>184</v>
      </c>
      <c r="H170" s="42">
        <f t="shared" si="168"/>
        <v>429</v>
      </c>
      <c r="I170" s="42">
        <f t="shared" si="168"/>
        <v>613</v>
      </c>
      <c r="J170" s="42">
        <f t="shared" si="168"/>
        <v>702</v>
      </c>
      <c r="K170" s="42">
        <f t="shared" si="168"/>
        <v>1581</v>
      </c>
      <c r="L170" s="42">
        <f t="shared" si="168"/>
        <v>2283</v>
      </c>
      <c r="M170" s="42">
        <f t="shared" si="168"/>
        <v>886</v>
      </c>
      <c r="N170" s="42">
        <f t="shared" si="168"/>
        <v>2010</v>
      </c>
      <c r="O170" s="42">
        <f t="shared" si="168"/>
        <v>2896</v>
      </c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">
      <c r="A171" s="17"/>
      <c r="B171" s="17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">
      <c r="A172" s="44" t="s">
        <v>29</v>
      </c>
      <c r="B172" s="44" t="s">
        <v>12</v>
      </c>
      <c r="C172" s="45" t="s">
        <v>13</v>
      </c>
      <c r="D172" s="46" t="s">
        <v>19</v>
      </c>
      <c r="E172" s="46" t="s">
        <v>20</v>
      </c>
      <c r="F172" s="46" t="s">
        <v>21</v>
      </c>
      <c r="G172" s="46" t="s">
        <v>19</v>
      </c>
      <c r="H172" s="46" t="s">
        <v>20</v>
      </c>
      <c r="I172" s="46" t="s">
        <v>21</v>
      </c>
      <c r="J172" s="46" t="s">
        <v>19</v>
      </c>
      <c r="K172" s="46" t="s">
        <v>20</v>
      </c>
      <c r="L172" s="46" t="s">
        <v>21</v>
      </c>
      <c r="M172" s="46" t="s">
        <v>19</v>
      </c>
      <c r="N172" s="46" t="s">
        <v>20</v>
      </c>
      <c r="O172" s="46" t="s">
        <v>21</v>
      </c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">
      <c r="A173" s="34" t="s">
        <v>54</v>
      </c>
      <c r="B173" s="34" t="s">
        <v>120</v>
      </c>
      <c r="C173" s="47" t="s">
        <v>55</v>
      </c>
      <c r="D173" s="35">
        <v>0</v>
      </c>
      <c r="E173" s="35">
        <v>0</v>
      </c>
      <c r="F173" s="35">
        <f>SUM(D173:E173)</f>
        <v>0</v>
      </c>
      <c r="G173" s="35">
        <v>0</v>
      </c>
      <c r="H173" s="35">
        <v>0</v>
      </c>
      <c r="I173" s="35">
        <f>SUM(G173:H173)</f>
        <v>0</v>
      </c>
      <c r="J173" s="35">
        <v>1</v>
      </c>
      <c r="K173" s="35">
        <v>6</v>
      </c>
      <c r="L173" s="35">
        <f>SUM(J173:K173)</f>
        <v>7</v>
      </c>
      <c r="M173" s="35">
        <f t="shared" ref="M173:N173" si="169">SUM(G173,J173)</f>
        <v>1</v>
      </c>
      <c r="N173" s="35">
        <f t="shared" si="169"/>
        <v>6</v>
      </c>
      <c r="O173" s="35">
        <f>SUM(M173:N173)</f>
        <v>7</v>
      </c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">
      <c r="A174" s="176" t="s">
        <v>26</v>
      </c>
      <c r="B174" s="177"/>
      <c r="C174" s="178"/>
      <c r="D174" s="35">
        <f>SUM(D173)</f>
        <v>0</v>
      </c>
      <c r="E174" s="35">
        <f t="shared" ref="E174:O174" si="170">SUM(E173)</f>
        <v>0</v>
      </c>
      <c r="F174" s="35">
        <f t="shared" si="170"/>
        <v>0</v>
      </c>
      <c r="G174" s="35">
        <f t="shared" si="170"/>
        <v>0</v>
      </c>
      <c r="H174" s="35">
        <f t="shared" si="170"/>
        <v>0</v>
      </c>
      <c r="I174" s="35">
        <f t="shared" si="170"/>
        <v>0</v>
      </c>
      <c r="J174" s="35">
        <f t="shared" si="170"/>
        <v>1</v>
      </c>
      <c r="K174" s="35">
        <f t="shared" si="170"/>
        <v>6</v>
      </c>
      <c r="L174" s="35">
        <f t="shared" si="170"/>
        <v>7</v>
      </c>
      <c r="M174" s="35">
        <f t="shared" si="170"/>
        <v>1</v>
      </c>
      <c r="N174" s="35">
        <f t="shared" si="170"/>
        <v>6</v>
      </c>
      <c r="O174" s="35">
        <f t="shared" si="170"/>
        <v>7</v>
      </c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">
      <c r="A175" s="18"/>
      <c r="B175" s="23"/>
      <c r="C175" s="23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">
      <c r="A176" s="44" t="s">
        <v>27</v>
      </c>
      <c r="B176" s="44" t="s">
        <v>12</v>
      </c>
      <c r="C176" s="45" t="s">
        <v>13</v>
      </c>
      <c r="D176" s="46" t="s">
        <v>19</v>
      </c>
      <c r="E176" s="46" t="s">
        <v>20</v>
      </c>
      <c r="F176" s="46" t="s">
        <v>21</v>
      </c>
      <c r="G176" s="46" t="s">
        <v>19</v>
      </c>
      <c r="H176" s="46" t="s">
        <v>20</v>
      </c>
      <c r="I176" s="46" t="s">
        <v>21</v>
      </c>
      <c r="J176" s="46" t="s">
        <v>19</v>
      </c>
      <c r="K176" s="46" t="s">
        <v>20</v>
      </c>
      <c r="L176" s="46" t="s">
        <v>21</v>
      </c>
      <c r="M176" s="46" t="s">
        <v>19</v>
      </c>
      <c r="N176" s="46" t="s">
        <v>20</v>
      </c>
      <c r="O176" s="46" t="s">
        <v>21</v>
      </c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">
      <c r="A177" s="31" t="s">
        <v>173</v>
      </c>
      <c r="B177" s="34" t="s">
        <v>120</v>
      </c>
      <c r="C177" s="48" t="s">
        <v>22</v>
      </c>
      <c r="D177" s="35">
        <v>3</v>
      </c>
      <c r="E177" s="35">
        <v>9</v>
      </c>
      <c r="F177" s="35">
        <f>SUM(D177:E177)</f>
        <v>12</v>
      </c>
      <c r="G177" s="35">
        <v>3</v>
      </c>
      <c r="H177" s="35">
        <v>8</v>
      </c>
      <c r="I177" s="35">
        <f t="shared" ref="I177" si="171">SUM(G177:H177)</f>
        <v>11</v>
      </c>
      <c r="J177" s="35">
        <v>3</v>
      </c>
      <c r="K177" s="35">
        <v>6</v>
      </c>
      <c r="L177" s="35">
        <f t="shared" ref="L177" si="172">SUM(J177:K177)</f>
        <v>9</v>
      </c>
      <c r="M177" s="35">
        <f t="shared" ref="M177:N177" si="173">SUM(G177,J177)</f>
        <v>6</v>
      </c>
      <c r="N177" s="35">
        <f t="shared" si="173"/>
        <v>14</v>
      </c>
      <c r="O177" s="35">
        <f t="shared" ref="O177" si="174">SUM(M177:N177)</f>
        <v>20</v>
      </c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s="50" customFormat="1" x14ac:dyDescent="0.2">
      <c r="A178" s="176" t="s">
        <v>26</v>
      </c>
      <c r="B178" s="177"/>
      <c r="C178" s="178"/>
      <c r="D178" s="35">
        <f t="shared" ref="D178:O178" si="175">SUM(D177:D177)</f>
        <v>3</v>
      </c>
      <c r="E178" s="35">
        <f t="shared" si="175"/>
        <v>9</v>
      </c>
      <c r="F178" s="35">
        <f t="shared" si="175"/>
        <v>12</v>
      </c>
      <c r="G178" s="35">
        <f t="shared" si="175"/>
        <v>3</v>
      </c>
      <c r="H178" s="35">
        <f t="shared" si="175"/>
        <v>8</v>
      </c>
      <c r="I178" s="35">
        <f t="shared" si="175"/>
        <v>11</v>
      </c>
      <c r="J178" s="35">
        <f t="shared" si="175"/>
        <v>3</v>
      </c>
      <c r="K178" s="35">
        <f t="shared" si="175"/>
        <v>6</v>
      </c>
      <c r="L178" s="35">
        <f t="shared" si="175"/>
        <v>9</v>
      </c>
      <c r="M178" s="35">
        <f t="shared" si="175"/>
        <v>6</v>
      </c>
      <c r="N178" s="35">
        <f t="shared" si="175"/>
        <v>14</v>
      </c>
      <c r="O178" s="35">
        <f t="shared" si="175"/>
        <v>20</v>
      </c>
      <c r="P178" s="49"/>
      <c r="Q178" s="49"/>
      <c r="R178" s="49"/>
      <c r="S178" s="49"/>
      <c r="T178" s="49"/>
      <c r="U178" s="49"/>
      <c r="V178" s="49"/>
      <c r="W178" s="49"/>
      <c r="X178" s="49"/>
      <c r="Y178" s="49"/>
    </row>
    <row r="179" spans="1:25" s="50" customFormat="1" ht="6" customHeight="1" x14ac:dyDescent="0.2">
      <c r="A179" s="17"/>
      <c r="B179" s="17"/>
      <c r="C179" s="43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49"/>
      <c r="Q179" s="49"/>
      <c r="R179" s="49"/>
      <c r="S179" s="49"/>
      <c r="T179" s="49"/>
      <c r="U179" s="49"/>
      <c r="V179" s="49"/>
      <c r="W179" s="49"/>
      <c r="X179" s="49"/>
      <c r="Y179" s="49"/>
    </row>
    <row r="180" spans="1:25" s="50" customFormat="1" x14ac:dyDescent="0.2">
      <c r="A180" s="44" t="s">
        <v>30</v>
      </c>
      <c r="B180" s="44" t="s">
        <v>12</v>
      </c>
      <c r="C180" s="45" t="s">
        <v>13</v>
      </c>
      <c r="D180" s="46" t="s">
        <v>19</v>
      </c>
      <c r="E180" s="46" t="s">
        <v>20</v>
      </c>
      <c r="F180" s="46" t="s">
        <v>21</v>
      </c>
      <c r="G180" s="46" t="s">
        <v>19</v>
      </c>
      <c r="H180" s="46" t="s">
        <v>20</v>
      </c>
      <c r="I180" s="46" t="s">
        <v>21</v>
      </c>
      <c r="J180" s="46" t="s">
        <v>19</v>
      </c>
      <c r="K180" s="46" t="s">
        <v>20</v>
      </c>
      <c r="L180" s="46" t="s">
        <v>21</v>
      </c>
      <c r="M180" s="46" t="s">
        <v>19</v>
      </c>
      <c r="N180" s="46" t="s">
        <v>20</v>
      </c>
      <c r="O180" s="46" t="s">
        <v>21</v>
      </c>
      <c r="P180" s="49"/>
      <c r="Q180" s="49"/>
      <c r="R180" s="49"/>
      <c r="S180" s="49"/>
      <c r="T180" s="49"/>
      <c r="U180" s="49"/>
      <c r="V180" s="49"/>
      <c r="W180" s="49"/>
      <c r="X180" s="49"/>
      <c r="Y180" s="49"/>
    </row>
    <row r="181" spans="1:25" s="50" customFormat="1" x14ac:dyDescent="0.2">
      <c r="A181" s="34" t="s">
        <v>204</v>
      </c>
      <c r="B181" s="34" t="s">
        <v>120</v>
      </c>
      <c r="C181" s="51" t="s">
        <v>22</v>
      </c>
      <c r="D181" s="35">
        <v>0</v>
      </c>
      <c r="E181" s="35">
        <v>0</v>
      </c>
      <c r="F181" s="35">
        <f>D181+E181</f>
        <v>0</v>
      </c>
      <c r="G181" s="35">
        <v>0</v>
      </c>
      <c r="H181" s="35">
        <v>0</v>
      </c>
      <c r="I181" s="35">
        <f>G181+H181</f>
        <v>0</v>
      </c>
      <c r="J181" s="35">
        <v>25</v>
      </c>
      <c r="K181" s="35">
        <v>24</v>
      </c>
      <c r="L181" s="35">
        <f>J181+K181</f>
        <v>49</v>
      </c>
      <c r="M181" s="35">
        <f>G181+J181</f>
        <v>25</v>
      </c>
      <c r="N181" s="35">
        <f>H181+K181</f>
        <v>24</v>
      </c>
      <c r="O181" s="35">
        <f>M181+N181</f>
        <v>49</v>
      </c>
      <c r="P181" s="49"/>
      <c r="Q181" s="49"/>
      <c r="R181" s="49"/>
      <c r="S181" s="49"/>
      <c r="T181" s="49"/>
      <c r="U181" s="49"/>
      <c r="V181" s="49"/>
      <c r="W181" s="49"/>
      <c r="X181" s="49"/>
      <c r="Y181" s="49"/>
    </row>
    <row r="182" spans="1:25" x14ac:dyDescent="0.2">
      <c r="A182" s="176" t="s">
        <v>26</v>
      </c>
      <c r="B182" s="177"/>
      <c r="C182" s="178"/>
      <c r="D182" s="35">
        <f>SUM(D181)</f>
        <v>0</v>
      </c>
      <c r="E182" s="35">
        <f t="shared" ref="E182:O182" si="176">SUM(E181)</f>
        <v>0</v>
      </c>
      <c r="F182" s="35">
        <f t="shared" si="176"/>
        <v>0</v>
      </c>
      <c r="G182" s="35">
        <f t="shared" si="176"/>
        <v>0</v>
      </c>
      <c r="H182" s="35">
        <f t="shared" si="176"/>
        <v>0</v>
      </c>
      <c r="I182" s="35">
        <f t="shared" si="176"/>
        <v>0</v>
      </c>
      <c r="J182" s="35">
        <f t="shared" si="176"/>
        <v>25</v>
      </c>
      <c r="K182" s="35">
        <f t="shared" si="176"/>
        <v>24</v>
      </c>
      <c r="L182" s="35">
        <f t="shared" si="176"/>
        <v>49</v>
      </c>
      <c r="M182" s="35">
        <f t="shared" si="176"/>
        <v>25</v>
      </c>
      <c r="N182" s="35">
        <f t="shared" si="176"/>
        <v>24</v>
      </c>
      <c r="O182" s="35">
        <f t="shared" si="176"/>
        <v>49</v>
      </c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x14ac:dyDescent="0.2">
      <c r="A183" s="176" t="s">
        <v>31</v>
      </c>
      <c r="B183" s="177"/>
      <c r="C183" s="178"/>
      <c r="D183" s="124">
        <f>SUM(D170,D174,D178,D182)</f>
        <v>227</v>
      </c>
      <c r="E183" s="124">
        <f t="shared" ref="E183:O183" si="177">SUM(E170,E174,E178,E182)</f>
        <v>545</v>
      </c>
      <c r="F183" s="124">
        <f t="shared" si="177"/>
        <v>772</v>
      </c>
      <c r="G183" s="124">
        <f t="shared" si="177"/>
        <v>187</v>
      </c>
      <c r="H183" s="124">
        <f t="shared" si="177"/>
        <v>437</v>
      </c>
      <c r="I183" s="124">
        <f t="shared" si="177"/>
        <v>624</v>
      </c>
      <c r="J183" s="124">
        <f t="shared" si="177"/>
        <v>731</v>
      </c>
      <c r="K183" s="124">
        <f t="shared" si="177"/>
        <v>1617</v>
      </c>
      <c r="L183" s="124">
        <f t="shared" si="177"/>
        <v>2348</v>
      </c>
      <c r="M183" s="124">
        <f t="shared" si="177"/>
        <v>918</v>
      </c>
      <c r="N183" s="124">
        <f t="shared" si="177"/>
        <v>2054</v>
      </c>
      <c r="O183" s="124">
        <f t="shared" si="177"/>
        <v>2972</v>
      </c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9" customHeight="1" x14ac:dyDescent="0.2">
      <c r="A184" s="24"/>
      <c r="B184" s="24"/>
      <c r="C184" s="25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x14ac:dyDescent="0.2">
      <c r="A185" s="150" t="s">
        <v>56</v>
      </c>
      <c r="B185" s="174"/>
      <c r="C185" s="174"/>
      <c r="D185" s="174"/>
      <c r="E185" s="174"/>
      <c r="F185" s="175"/>
      <c r="G185" s="149" t="s">
        <v>10</v>
      </c>
      <c r="H185" s="148"/>
      <c r="I185" s="148"/>
      <c r="J185" s="148"/>
      <c r="K185" s="148"/>
      <c r="L185" s="148"/>
      <c r="M185" s="148"/>
      <c r="N185" s="148"/>
      <c r="O185" s="138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x14ac:dyDescent="0.2">
      <c r="A186" s="11" t="s">
        <v>11</v>
      </c>
      <c r="B186" s="153" t="s">
        <v>12</v>
      </c>
      <c r="C186" s="155" t="s">
        <v>13</v>
      </c>
      <c r="D186" s="149" t="s">
        <v>14</v>
      </c>
      <c r="E186" s="148"/>
      <c r="F186" s="138"/>
      <c r="G186" s="149" t="s">
        <v>15</v>
      </c>
      <c r="H186" s="148"/>
      <c r="I186" s="138"/>
      <c r="J186" s="149" t="s">
        <v>16</v>
      </c>
      <c r="K186" s="148"/>
      <c r="L186" s="138"/>
      <c r="M186" s="149" t="s">
        <v>17</v>
      </c>
      <c r="N186" s="148"/>
      <c r="O186" s="138"/>
      <c r="P186" s="41"/>
      <c r="Q186" s="41"/>
      <c r="R186" s="41"/>
      <c r="S186" s="41"/>
      <c r="T186" s="41"/>
      <c r="U186" s="41"/>
      <c r="V186" s="41"/>
      <c r="W186" s="41"/>
      <c r="X186" s="41"/>
      <c r="Y186" s="41"/>
    </row>
    <row r="187" spans="1:25" x14ac:dyDescent="0.2">
      <c r="A187" s="11" t="s">
        <v>18</v>
      </c>
      <c r="B187" s="154"/>
      <c r="C187" s="156"/>
      <c r="D187" s="20" t="s">
        <v>19</v>
      </c>
      <c r="E187" s="20" t="s">
        <v>20</v>
      </c>
      <c r="F187" s="20" t="s">
        <v>21</v>
      </c>
      <c r="G187" s="20" t="s">
        <v>19</v>
      </c>
      <c r="H187" s="20" t="s">
        <v>20</v>
      </c>
      <c r="I187" s="20" t="s">
        <v>21</v>
      </c>
      <c r="J187" s="20" t="s">
        <v>19</v>
      </c>
      <c r="K187" s="20" t="s">
        <v>20</v>
      </c>
      <c r="L187" s="20" t="s">
        <v>21</v>
      </c>
      <c r="M187" s="20" t="s">
        <v>19</v>
      </c>
      <c r="N187" s="20" t="s">
        <v>20</v>
      </c>
      <c r="O187" s="20" t="s">
        <v>21</v>
      </c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s="129" customFormat="1" x14ac:dyDescent="0.2">
      <c r="A188" s="14" t="s">
        <v>134</v>
      </c>
      <c r="B188" s="14" t="s">
        <v>121</v>
      </c>
      <c r="C188" s="22" t="s">
        <v>34</v>
      </c>
      <c r="D188" s="35">
        <v>24</v>
      </c>
      <c r="E188" s="35">
        <v>28</v>
      </c>
      <c r="F188" s="16">
        <f t="shared" ref="F188:F191" si="178">SUM(D188:E188)</f>
        <v>52</v>
      </c>
      <c r="G188" s="35">
        <v>21</v>
      </c>
      <c r="H188" s="35">
        <v>26</v>
      </c>
      <c r="I188" s="16">
        <f t="shared" ref="I188:I191" si="179">SUM(G188:H188)</f>
        <v>47</v>
      </c>
      <c r="J188" s="35">
        <v>42</v>
      </c>
      <c r="K188" s="35">
        <v>83</v>
      </c>
      <c r="L188" s="16">
        <f t="shared" ref="L188:L191" si="180">SUM(J188:K188)</f>
        <v>125</v>
      </c>
      <c r="M188" s="16">
        <f t="shared" ref="M188:N190" si="181">SUM(G188,J188)</f>
        <v>63</v>
      </c>
      <c r="N188" s="16">
        <f t="shared" si="181"/>
        <v>109</v>
      </c>
      <c r="O188" s="16">
        <f t="shared" ref="O188:O191" si="182">SUM(M188:N188)</f>
        <v>172</v>
      </c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s="129" customFormat="1" x14ac:dyDescent="0.2">
      <c r="A189" s="14" t="s">
        <v>42</v>
      </c>
      <c r="B189" s="14" t="s">
        <v>121</v>
      </c>
      <c r="C189" s="22" t="s">
        <v>34</v>
      </c>
      <c r="D189" s="35">
        <v>9</v>
      </c>
      <c r="E189" s="35">
        <v>19</v>
      </c>
      <c r="F189" s="16">
        <f t="shared" si="178"/>
        <v>28</v>
      </c>
      <c r="G189" s="35">
        <v>7</v>
      </c>
      <c r="H189" s="35">
        <v>17</v>
      </c>
      <c r="I189" s="16">
        <f t="shared" si="179"/>
        <v>24</v>
      </c>
      <c r="J189" s="35">
        <v>0</v>
      </c>
      <c r="K189" s="35">
        <v>0</v>
      </c>
      <c r="L189" s="16">
        <f t="shared" si="180"/>
        <v>0</v>
      </c>
      <c r="M189" s="16">
        <f t="shared" si="181"/>
        <v>7</v>
      </c>
      <c r="N189" s="16">
        <f t="shared" si="181"/>
        <v>17</v>
      </c>
      <c r="O189" s="16">
        <f t="shared" si="182"/>
        <v>24</v>
      </c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s="129" customFormat="1" x14ac:dyDescent="0.2">
      <c r="A190" s="14" t="s">
        <v>153</v>
      </c>
      <c r="B190" s="14" t="s">
        <v>121</v>
      </c>
      <c r="C190" s="22" t="s">
        <v>34</v>
      </c>
      <c r="D190" s="35">
        <v>12</v>
      </c>
      <c r="E190" s="35">
        <v>14</v>
      </c>
      <c r="F190" s="16">
        <f t="shared" si="178"/>
        <v>26</v>
      </c>
      <c r="G190" s="35">
        <v>12</v>
      </c>
      <c r="H190" s="35">
        <v>13</v>
      </c>
      <c r="I190" s="16">
        <f t="shared" si="179"/>
        <v>25</v>
      </c>
      <c r="J190" s="35">
        <v>0</v>
      </c>
      <c r="K190" s="35">
        <v>0</v>
      </c>
      <c r="L190" s="16">
        <f t="shared" si="180"/>
        <v>0</v>
      </c>
      <c r="M190" s="16">
        <f t="shared" si="181"/>
        <v>12</v>
      </c>
      <c r="N190" s="16">
        <f t="shared" si="181"/>
        <v>13</v>
      </c>
      <c r="O190" s="16">
        <f t="shared" si="182"/>
        <v>25</v>
      </c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s="129" customFormat="1" x14ac:dyDescent="0.2">
      <c r="A191" s="14" t="s">
        <v>135</v>
      </c>
      <c r="B191" s="14" t="s">
        <v>121</v>
      </c>
      <c r="C191" s="38" t="s">
        <v>34</v>
      </c>
      <c r="D191" s="35">
        <v>32</v>
      </c>
      <c r="E191" s="35">
        <v>39</v>
      </c>
      <c r="F191" s="16">
        <f t="shared" si="178"/>
        <v>71</v>
      </c>
      <c r="G191" s="35">
        <v>33</v>
      </c>
      <c r="H191" s="35">
        <v>38</v>
      </c>
      <c r="I191" s="16">
        <f t="shared" si="179"/>
        <v>71</v>
      </c>
      <c r="J191" s="35">
        <v>87</v>
      </c>
      <c r="K191" s="35">
        <v>102</v>
      </c>
      <c r="L191" s="16">
        <f t="shared" si="180"/>
        <v>189</v>
      </c>
      <c r="M191" s="16">
        <f t="shared" ref="M191:N191" si="183">SUM(G191,J191)</f>
        <v>120</v>
      </c>
      <c r="N191" s="16">
        <f t="shared" si="183"/>
        <v>140</v>
      </c>
      <c r="O191" s="16">
        <f t="shared" si="182"/>
        <v>260</v>
      </c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x14ac:dyDescent="0.2">
      <c r="A192" s="152" t="s">
        <v>31</v>
      </c>
      <c r="B192" s="172"/>
      <c r="C192" s="173"/>
      <c r="D192" s="123">
        <f t="shared" ref="D192:O192" si="184">SUM(D188:D191)</f>
        <v>77</v>
      </c>
      <c r="E192" s="123">
        <f t="shared" si="184"/>
        <v>100</v>
      </c>
      <c r="F192" s="123">
        <f t="shared" si="184"/>
        <v>177</v>
      </c>
      <c r="G192" s="123">
        <f t="shared" si="184"/>
        <v>73</v>
      </c>
      <c r="H192" s="123">
        <f t="shared" si="184"/>
        <v>94</v>
      </c>
      <c r="I192" s="123">
        <f t="shared" si="184"/>
        <v>167</v>
      </c>
      <c r="J192" s="123">
        <f t="shared" si="184"/>
        <v>129</v>
      </c>
      <c r="K192" s="123">
        <f t="shared" si="184"/>
        <v>185</v>
      </c>
      <c r="L192" s="123">
        <f t="shared" si="184"/>
        <v>314</v>
      </c>
      <c r="M192" s="123">
        <f t="shared" si="184"/>
        <v>202</v>
      </c>
      <c r="N192" s="123">
        <f t="shared" si="184"/>
        <v>279</v>
      </c>
      <c r="O192" s="123">
        <f t="shared" si="184"/>
        <v>481</v>
      </c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8.25" customHeight="1" x14ac:dyDescent="0.2">
      <c r="A193" s="24"/>
      <c r="B193" s="24"/>
      <c r="C193" s="25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x14ac:dyDescent="0.2">
      <c r="A194" s="150" t="s">
        <v>57</v>
      </c>
      <c r="B194" s="174"/>
      <c r="C194" s="174"/>
      <c r="D194" s="174"/>
      <c r="E194" s="174"/>
      <c r="F194" s="175"/>
      <c r="G194" s="149" t="s">
        <v>10</v>
      </c>
      <c r="H194" s="148"/>
      <c r="I194" s="148"/>
      <c r="J194" s="148"/>
      <c r="K194" s="148"/>
      <c r="L194" s="148"/>
      <c r="M194" s="148"/>
      <c r="N194" s="148"/>
      <c r="O194" s="138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x14ac:dyDescent="0.2">
      <c r="A195" s="11" t="s">
        <v>11</v>
      </c>
      <c r="B195" s="153" t="s">
        <v>12</v>
      </c>
      <c r="C195" s="155" t="s">
        <v>13</v>
      </c>
      <c r="D195" s="149" t="s">
        <v>14</v>
      </c>
      <c r="E195" s="148"/>
      <c r="F195" s="138"/>
      <c r="G195" s="149" t="s">
        <v>15</v>
      </c>
      <c r="H195" s="148"/>
      <c r="I195" s="138"/>
      <c r="J195" s="149" t="s">
        <v>16</v>
      </c>
      <c r="K195" s="148"/>
      <c r="L195" s="138"/>
      <c r="M195" s="149" t="s">
        <v>17</v>
      </c>
      <c r="N195" s="148"/>
      <c r="O195" s="138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x14ac:dyDescent="0.2">
      <c r="A196" s="11" t="s">
        <v>18</v>
      </c>
      <c r="B196" s="154"/>
      <c r="C196" s="156"/>
      <c r="D196" s="20" t="s">
        <v>19</v>
      </c>
      <c r="E196" s="20" t="s">
        <v>20</v>
      </c>
      <c r="F196" s="20" t="s">
        <v>21</v>
      </c>
      <c r="G196" s="20" t="s">
        <v>19</v>
      </c>
      <c r="H196" s="20" t="s">
        <v>20</v>
      </c>
      <c r="I196" s="20" t="s">
        <v>21</v>
      </c>
      <c r="J196" s="20" t="s">
        <v>19</v>
      </c>
      <c r="K196" s="20" t="s">
        <v>20</v>
      </c>
      <c r="L196" s="20" t="s">
        <v>21</v>
      </c>
      <c r="M196" s="20" t="s">
        <v>19</v>
      </c>
      <c r="N196" s="20" t="s">
        <v>20</v>
      </c>
      <c r="O196" s="20" t="s">
        <v>21</v>
      </c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s="129" customFormat="1" x14ac:dyDescent="0.2">
      <c r="A197" s="14" t="s">
        <v>134</v>
      </c>
      <c r="B197" s="14" t="s">
        <v>122</v>
      </c>
      <c r="C197" s="38" t="s">
        <v>58</v>
      </c>
      <c r="D197" s="35">
        <v>35</v>
      </c>
      <c r="E197" s="35">
        <v>40</v>
      </c>
      <c r="F197" s="16">
        <f t="shared" ref="F197:F198" si="185">SUM(D197:E197)</f>
        <v>75</v>
      </c>
      <c r="G197" s="35">
        <v>33</v>
      </c>
      <c r="H197" s="35">
        <v>32</v>
      </c>
      <c r="I197" s="16">
        <f t="shared" ref="I197:I198" si="186">SUM(G197:H197)</f>
        <v>65</v>
      </c>
      <c r="J197" s="35">
        <v>95</v>
      </c>
      <c r="K197" s="35">
        <v>144</v>
      </c>
      <c r="L197" s="16">
        <f t="shared" ref="L197:L198" si="187">SUM(J197:K197)</f>
        <v>239</v>
      </c>
      <c r="M197" s="16">
        <f t="shared" ref="M197:N197" si="188">SUM(G197,J197)</f>
        <v>128</v>
      </c>
      <c r="N197" s="16">
        <f t="shared" si="188"/>
        <v>176</v>
      </c>
      <c r="O197" s="16">
        <f t="shared" ref="O197:O198" si="189">SUM(M197:N197)</f>
        <v>304</v>
      </c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s="129" customFormat="1" x14ac:dyDescent="0.2">
      <c r="A198" s="14" t="s">
        <v>135</v>
      </c>
      <c r="B198" s="14" t="s">
        <v>122</v>
      </c>
      <c r="C198" s="38" t="s">
        <v>59</v>
      </c>
      <c r="D198" s="35">
        <v>55</v>
      </c>
      <c r="E198" s="35">
        <v>50</v>
      </c>
      <c r="F198" s="16">
        <f t="shared" si="185"/>
        <v>105</v>
      </c>
      <c r="G198" s="35">
        <v>48</v>
      </c>
      <c r="H198" s="35">
        <v>46</v>
      </c>
      <c r="I198" s="16">
        <f t="shared" si="186"/>
        <v>94</v>
      </c>
      <c r="J198" s="35">
        <v>130</v>
      </c>
      <c r="K198" s="35">
        <v>183</v>
      </c>
      <c r="L198" s="16">
        <f t="shared" si="187"/>
        <v>313</v>
      </c>
      <c r="M198" s="16">
        <f t="shared" ref="M198:N198" si="190">SUM(G198,J198)</f>
        <v>178</v>
      </c>
      <c r="N198" s="16">
        <f t="shared" si="190"/>
        <v>229</v>
      </c>
      <c r="O198" s="16">
        <f t="shared" si="189"/>
        <v>407</v>
      </c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" customHeight="1" x14ac:dyDescent="0.2">
      <c r="A199" s="149" t="s">
        <v>31</v>
      </c>
      <c r="B199" s="179"/>
      <c r="C199" s="180"/>
      <c r="D199" s="123">
        <f>SUM(D197:D198)</f>
        <v>90</v>
      </c>
      <c r="E199" s="123">
        <f t="shared" ref="E199:O199" si="191">SUM(E197:E198)</f>
        <v>90</v>
      </c>
      <c r="F199" s="123">
        <f t="shared" si="191"/>
        <v>180</v>
      </c>
      <c r="G199" s="123">
        <f t="shared" si="191"/>
        <v>81</v>
      </c>
      <c r="H199" s="123">
        <f t="shared" si="191"/>
        <v>78</v>
      </c>
      <c r="I199" s="123">
        <f t="shared" si="191"/>
        <v>159</v>
      </c>
      <c r="J199" s="123">
        <f t="shared" si="191"/>
        <v>225</v>
      </c>
      <c r="K199" s="123">
        <f t="shared" si="191"/>
        <v>327</v>
      </c>
      <c r="L199" s="123">
        <f t="shared" si="191"/>
        <v>552</v>
      </c>
      <c r="M199" s="123">
        <f t="shared" si="191"/>
        <v>306</v>
      </c>
      <c r="N199" s="123">
        <f t="shared" si="191"/>
        <v>405</v>
      </c>
      <c r="O199" s="123">
        <f t="shared" si="191"/>
        <v>711</v>
      </c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8.25" customHeight="1" x14ac:dyDescent="0.2">
      <c r="A200" s="24"/>
      <c r="B200" s="24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x14ac:dyDescent="0.2">
      <c r="A201" s="150" t="s">
        <v>60</v>
      </c>
      <c r="B201" s="174"/>
      <c r="C201" s="174"/>
      <c r="D201" s="174"/>
      <c r="E201" s="174"/>
      <c r="F201" s="175"/>
      <c r="G201" s="149" t="s">
        <v>10</v>
      </c>
      <c r="H201" s="148"/>
      <c r="I201" s="148"/>
      <c r="J201" s="148"/>
      <c r="K201" s="148"/>
      <c r="L201" s="148"/>
      <c r="M201" s="148"/>
      <c r="N201" s="148"/>
      <c r="O201" s="138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x14ac:dyDescent="0.2">
      <c r="A202" s="11" t="s">
        <v>11</v>
      </c>
      <c r="B202" s="153" t="s">
        <v>12</v>
      </c>
      <c r="C202" s="155" t="s">
        <v>13</v>
      </c>
      <c r="D202" s="149" t="s">
        <v>14</v>
      </c>
      <c r="E202" s="148"/>
      <c r="F202" s="138"/>
      <c r="G202" s="149" t="s">
        <v>15</v>
      </c>
      <c r="H202" s="148"/>
      <c r="I202" s="138"/>
      <c r="J202" s="149" t="s">
        <v>16</v>
      </c>
      <c r="K202" s="148"/>
      <c r="L202" s="138"/>
      <c r="M202" s="149" t="s">
        <v>17</v>
      </c>
      <c r="N202" s="148"/>
      <c r="O202" s="138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x14ac:dyDescent="0.2">
      <c r="A203" s="11" t="s">
        <v>18</v>
      </c>
      <c r="B203" s="154"/>
      <c r="C203" s="156"/>
      <c r="D203" s="20" t="s">
        <v>19</v>
      </c>
      <c r="E203" s="20" t="s">
        <v>20</v>
      </c>
      <c r="F203" s="20" t="s">
        <v>21</v>
      </c>
      <c r="G203" s="20" t="s">
        <v>19</v>
      </c>
      <c r="H203" s="20" t="s">
        <v>20</v>
      </c>
      <c r="I203" s="20" t="s">
        <v>21</v>
      </c>
      <c r="J203" s="20" t="s">
        <v>19</v>
      </c>
      <c r="K203" s="20" t="s">
        <v>20</v>
      </c>
      <c r="L203" s="20" t="s">
        <v>21</v>
      </c>
      <c r="M203" s="20" t="s">
        <v>19</v>
      </c>
      <c r="N203" s="20" t="s">
        <v>20</v>
      </c>
      <c r="O203" s="20" t="s">
        <v>21</v>
      </c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s="129" customFormat="1" x14ac:dyDescent="0.2">
      <c r="A204" s="14" t="s">
        <v>134</v>
      </c>
      <c r="B204" s="14" t="s">
        <v>123</v>
      </c>
      <c r="C204" s="22" t="s">
        <v>61</v>
      </c>
      <c r="D204" s="35">
        <v>11</v>
      </c>
      <c r="E204" s="35">
        <v>30</v>
      </c>
      <c r="F204" s="16">
        <f t="shared" ref="F204:F211" si="192">SUM(D204:E204)</f>
        <v>41</v>
      </c>
      <c r="G204" s="35">
        <v>9</v>
      </c>
      <c r="H204" s="35">
        <v>29</v>
      </c>
      <c r="I204" s="16">
        <f t="shared" ref="I204:I211" si="193">SUM(G204:H204)</f>
        <v>38</v>
      </c>
      <c r="J204" s="35">
        <v>49</v>
      </c>
      <c r="K204" s="35">
        <v>68</v>
      </c>
      <c r="L204" s="16">
        <f t="shared" ref="L204:L211" si="194">SUM(J204:K204)</f>
        <v>117</v>
      </c>
      <c r="M204" s="16">
        <f t="shared" ref="M204:N204" si="195">SUM(G204,J204)</f>
        <v>58</v>
      </c>
      <c r="N204" s="16">
        <f t="shared" si="195"/>
        <v>97</v>
      </c>
      <c r="O204" s="16">
        <f t="shared" ref="O204:O211" si="196">SUM(M204:N204)</f>
        <v>155</v>
      </c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s="129" customFormat="1" x14ac:dyDescent="0.2">
      <c r="A205" s="14" t="s">
        <v>135</v>
      </c>
      <c r="B205" s="14" t="s">
        <v>123</v>
      </c>
      <c r="C205" s="22" t="s">
        <v>61</v>
      </c>
      <c r="D205" s="35">
        <v>15</v>
      </c>
      <c r="E205" s="35">
        <v>14</v>
      </c>
      <c r="F205" s="16">
        <f t="shared" si="192"/>
        <v>29</v>
      </c>
      <c r="G205" s="35">
        <v>12</v>
      </c>
      <c r="H205" s="35">
        <v>12</v>
      </c>
      <c r="I205" s="16">
        <f t="shared" si="193"/>
        <v>24</v>
      </c>
      <c r="J205" s="35">
        <v>18</v>
      </c>
      <c r="K205" s="35">
        <v>37</v>
      </c>
      <c r="L205" s="16">
        <f t="shared" si="194"/>
        <v>55</v>
      </c>
      <c r="M205" s="16">
        <f t="shared" ref="M205:N205" si="197">SUM(G205,J205)</f>
        <v>30</v>
      </c>
      <c r="N205" s="16">
        <f t="shared" si="197"/>
        <v>49</v>
      </c>
      <c r="O205" s="16">
        <f t="shared" si="196"/>
        <v>79</v>
      </c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s="129" customFormat="1" ht="22.5" x14ac:dyDescent="0.2">
      <c r="A206" s="14" t="s">
        <v>174</v>
      </c>
      <c r="B206" s="14" t="s">
        <v>124</v>
      </c>
      <c r="C206" s="22" t="s">
        <v>61</v>
      </c>
      <c r="D206" s="35">
        <v>51</v>
      </c>
      <c r="E206" s="35">
        <v>33</v>
      </c>
      <c r="F206" s="16">
        <f t="shared" si="192"/>
        <v>84</v>
      </c>
      <c r="G206" s="35">
        <v>45</v>
      </c>
      <c r="H206" s="35">
        <v>33</v>
      </c>
      <c r="I206" s="16">
        <f t="shared" si="193"/>
        <v>78</v>
      </c>
      <c r="J206" s="35">
        <v>96</v>
      </c>
      <c r="K206" s="35">
        <v>82</v>
      </c>
      <c r="L206" s="16">
        <f t="shared" si="194"/>
        <v>178</v>
      </c>
      <c r="M206" s="16">
        <f t="shared" ref="M206:N206" si="198">SUM(G206,J206)</f>
        <v>141</v>
      </c>
      <c r="N206" s="16">
        <f t="shared" si="198"/>
        <v>115</v>
      </c>
      <c r="O206" s="16">
        <f t="shared" si="196"/>
        <v>256</v>
      </c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s="40" customFormat="1" x14ac:dyDescent="0.2">
      <c r="A207" s="14" t="s">
        <v>134</v>
      </c>
      <c r="B207" s="14" t="s">
        <v>125</v>
      </c>
      <c r="C207" s="22" t="s">
        <v>62</v>
      </c>
      <c r="D207" s="35">
        <v>18</v>
      </c>
      <c r="E207" s="35">
        <v>35</v>
      </c>
      <c r="F207" s="16">
        <f t="shared" si="192"/>
        <v>53</v>
      </c>
      <c r="G207" s="35">
        <v>17</v>
      </c>
      <c r="H207" s="35">
        <v>31</v>
      </c>
      <c r="I207" s="16">
        <f t="shared" si="193"/>
        <v>48</v>
      </c>
      <c r="J207" s="35">
        <v>86</v>
      </c>
      <c r="K207" s="35">
        <v>77</v>
      </c>
      <c r="L207" s="16">
        <f t="shared" si="194"/>
        <v>163</v>
      </c>
      <c r="M207" s="16">
        <f t="shared" ref="M207:N207" si="199">SUM(G207,J207)</f>
        <v>103</v>
      </c>
      <c r="N207" s="16">
        <f t="shared" si="199"/>
        <v>108</v>
      </c>
      <c r="O207" s="16">
        <f t="shared" si="196"/>
        <v>211</v>
      </c>
      <c r="P207" s="39"/>
      <c r="Q207" s="39"/>
      <c r="R207" s="39"/>
      <c r="S207" s="39"/>
      <c r="T207" s="39"/>
      <c r="U207" s="39"/>
      <c r="V207" s="39"/>
      <c r="W207" s="39"/>
      <c r="X207" s="39"/>
      <c r="Y207" s="39"/>
    </row>
    <row r="208" spans="1:25" s="129" customFormat="1" x14ac:dyDescent="0.2">
      <c r="A208" s="14" t="s">
        <v>135</v>
      </c>
      <c r="B208" s="14" t="s">
        <v>125</v>
      </c>
      <c r="C208" s="22" t="s">
        <v>62</v>
      </c>
      <c r="D208" s="35">
        <v>18</v>
      </c>
      <c r="E208" s="35">
        <v>23</v>
      </c>
      <c r="F208" s="16">
        <f t="shared" si="192"/>
        <v>41</v>
      </c>
      <c r="G208" s="35">
        <v>23</v>
      </c>
      <c r="H208" s="35">
        <v>23</v>
      </c>
      <c r="I208" s="16">
        <f t="shared" si="193"/>
        <v>46</v>
      </c>
      <c r="J208" s="35">
        <v>63</v>
      </c>
      <c r="K208" s="35">
        <v>79</v>
      </c>
      <c r="L208" s="16">
        <f t="shared" si="194"/>
        <v>142</v>
      </c>
      <c r="M208" s="16">
        <f t="shared" ref="M208:N208" si="200">SUM(G208,J208)</f>
        <v>86</v>
      </c>
      <c r="N208" s="16">
        <f t="shared" si="200"/>
        <v>102</v>
      </c>
      <c r="O208" s="16">
        <f t="shared" si="196"/>
        <v>188</v>
      </c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s="129" customFormat="1" x14ac:dyDescent="0.2">
      <c r="A209" s="14" t="s">
        <v>153</v>
      </c>
      <c r="B209" s="14" t="s">
        <v>125</v>
      </c>
      <c r="C209" s="22" t="s">
        <v>62</v>
      </c>
      <c r="D209" s="35">
        <v>3</v>
      </c>
      <c r="E209" s="35">
        <v>8</v>
      </c>
      <c r="F209" s="16">
        <f t="shared" si="192"/>
        <v>11</v>
      </c>
      <c r="G209" s="35">
        <v>2</v>
      </c>
      <c r="H209" s="35">
        <v>5</v>
      </c>
      <c r="I209" s="16">
        <f t="shared" si="193"/>
        <v>7</v>
      </c>
      <c r="J209" s="35">
        <v>0</v>
      </c>
      <c r="K209" s="35">
        <v>0</v>
      </c>
      <c r="L209" s="16">
        <f t="shared" si="194"/>
        <v>0</v>
      </c>
      <c r="M209" s="16">
        <f t="shared" ref="M209:N209" si="201">SUM(G209,J209)</f>
        <v>2</v>
      </c>
      <c r="N209" s="16">
        <f t="shared" si="201"/>
        <v>5</v>
      </c>
      <c r="O209" s="16">
        <f t="shared" si="196"/>
        <v>7</v>
      </c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s="129" customFormat="1" x14ac:dyDescent="0.2">
      <c r="A210" s="14" t="s">
        <v>148</v>
      </c>
      <c r="B210" s="14" t="s">
        <v>126</v>
      </c>
      <c r="C210" s="22" t="s">
        <v>63</v>
      </c>
      <c r="D210" s="35">
        <v>11</v>
      </c>
      <c r="E210" s="35">
        <v>39</v>
      </c>
      <c r="F210" s="16">
        <f t="shared" si="192"/>
        <v>50</v>
      </c>
      <c r="G210" s="35">
        <v>10</v>
      </c>
      <c r="H210" s="35">
        <v>32</v>
      </c>
      <c r="I210" s="16">
        <f t="shared" si="193"/>
        <v>42</v>
      </c>
      <c r="J210" s="35">
        <v>67</v>
      </c>
      <c r="K210" s="35">
        <v>118</v>
      </c>
      <c r="L210" s="16">
        <f t="shared" si="194"/>
        <v>185</v>
      </c>
      <c r="M210" s="16">
        <f t="shared" ref="M210:N210" si="202">SUM(G210,J210)</f>
        <v>77</v>
      </c>
      <c r="N210" s="16">
        <f t="shared" si="202"/>
        <v>150</v>
      </c>
      <c r="O210" s="16">
        <f t="shared" si="196"/>
        <v>227</v>
      </c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s="129" customFormat="1" x14ac:dyDescent="0.2">
      <c r="A211" s="14" t="s">
        <v>64</v>
      </c>
      <c r="B211" s="14" t="s">
        <v>126</v>
      </c>
      <c r="C211" s="22" t="s">
        <v>63</v>
      </c>
      <c r="D211" s="35">
        <v>3</v>
      </c>
      <c r="E211" s="35">
        <v>14</v>
      </c>
      <c r="F211" s="16">
        <f t="shared" si="192"/>
        <v>17</v>
      </c>
      <c r="G211" s="35">
        <v>3</v>
      </c>
      <c r="H211" s="35">
        <v>11</v>
      </c>
      <c r="I211" s="16">
        <f t="shared" si="193"/>
        <v>14</v>
      </c>
      <c r="J211" s="35">
        <v>2</v>
      </c>
      <c r="K211" s="35">
        <v>40</v>
      </c>
      <c r="L211" s="16">
        <f t="shared" si="194"/>
        <v>42</v>
      </c>
      <c r="M211" s="16">
        <f t="shared" ref="M211:N211" si="203">SUM(G211,J211)</f>
        <v>5</v>
      </c>
      <c r="N211" s="16">
        <f t="shared" si="203"/>
        <v>51</v>
      </c>
      <c r="O211" s="16">
        <f t="shared" si="196"/>
        <v>56</v>
      </c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2" customHeight="1" x14ac:dyDescent="0.2">
      <c r="A212" s="149" t="s">
        <v>31</v>
      </c>
      <c r="B212" s="179"/>
      <c r="C212" s="180"/>
      <c r="D212" s="123">
        <f t="shared" ref="D212:O212" si="204">SUM(D204:D211)</f>
        <v>130</v>
      </c>
      <c r="E212" s="123">
        <f t="shared" si="204"/>
        <v>196</v>
      </c>
      <c r="F212" s="123">
        <f t="shared" si="204"/>
        <v>326</v>
      </c>
      <c r="G212" s="123">
        <f t="shared" si="204"/>
        <v>121</v>
      </c>
      <c r="H212" s="123">
        <f t="shared" si="204"/>
        <v>176</v>
      </c>
      <c r="I212" s="123">
        <f t="shared" si="204"/>
        <v>297</v>
      </c>
      <c r="J212" s="123">
        <f t="shared" si="204"/>
        <v>381</v>
      </c>
      <c r="K212" s="123">
        <f t="shared" si="204"/>
        <v>501</v>
      </c>
      <c r="L212" s="123">
        <f t="shared" si="204"/>
        <v>882</v>
      </c>
      <c r="M212" s="123">
        <f t="shared" si="204"/>
        <v>502</v>
      </c>
      <c r="N212" s="123">
        <f t="shared" si="204"/>
        <v>677</v>
      </c>
      <c r="O212" s="123">
        <f t="shared" si="204"/>
        <v>1179</v>
      </c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6" customHeight="1" x14ac:dyDescent="0.2">
      <c r="A213" s="24"/>
      <c r="B213" s="24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x14ac:dyDescent="0.2">
      <c r="A214" s="150" t="s">
        <v>86</v>
      </c>
      <c r="B214" s="174"/>
      <c r="C214" s="174"/>
      <c r="D214" s="174"/>
      <c r="E214" s="174"/>
      <c r="F214" s="175"/>
      <c r="G214" s="149" t="s">
        <v>10</v>
      </c>
      <c r="H214" s="148"/>
      <c r="I214" s="148"/>
      <c r="J214" s="148"/>
      <c r="K214" s="148"/>
      <c r="L214" s="148"/>
      <c r="M214" s="148"/>
      <c r="N214" s="148"/>
      <c r="O214" s="138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x14ac:dyDescent="0.2">
      <c r="A215" s="11" t="s">
        <v>11</v>
      </c>
      <c r="B215" s="153" t="s">
        <v>12</v>
      </c>
      <c r="C215" s="155" t="s">
        <v>13</v>
      </c>
      <c r="D215" s="149" t="s">
        <v>14</v>
      </c>
      <c r="E215" s="148"/>
      <c r="F215" s="138"/>
      <c r="G215" s="149" t="s">
        <v>15</v>
      </c>
      <c r="H215" s="148"/>
      <c r="I215" s="138"/>
      <c r="J215" s="149" t="s">
        <v>16</v>
      </c>
      <c r="K215" s="148"/>
      <c r="L215" s="138"/>
      <c r="M215" s="149" t="s">
        <v>17</v>
      </c>
      <c r="N215" s="148"/>
      <c r="O215" s="138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x14ac:dyDescent="0.2">
      <c r="A216" s="11" t="s">
        <v>18</v>
      </c>
      <c r="B216" s="154"/>
      <c r="C216" s="156"/>
      <c r="D216" s="20" t="s">
        <v>19</v>
      </c>
      <c r="E216" s="20" t="s">
        <v>20</v>
      </c>
      <c r="F216" s="20" t="s">
        <v>21</v>
      </c>
      <c r="G216" s="20" t="s">
        <v>19</v>
      </c>
      <c r="H216" s="20" t="s">
        <v>20</v>
      </c>
      <c r="I216" s="20" t="s">
        <v>21</v>
      </c>
      <c r="J216" s="20" t="s">
        <v>19</v>
      </c>
      <c r="K216" s="20" t="s">
        <v>20</v>
      </c>
      <c r="L216" s="20" t="s">
        <v>21</v>
      </c>
      <c r="M216" s="20" t="s">
        <v>19</v>
      </c>
      <c r="N216" s="20" t="s">
        <v>20</v>
      </c>
      <c r="O216" s="20" t="s">
        <v>21</v>
      </c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s="129" customFormat="1" x14ac:dyDescent="0.2">
      <c r="A217" s="14" t="s">
        <v>146</v>
      </c>
      <c r="B217" s="14" t="s">
        <v>127</v>
      </c>
      <c r="C217" s="22" t="s">
        <v>65</v>
      </c>
      <c r="D217" s="35">
        <v>13</v>
      </c>
      <c r="E217" s="35">
        <v>11</v>
      </c>
      <c r="F217" s="16">
        <f t="shared" ref="F217:F218" si="205">SUM(D217:E217)</f>
        <v>24</v>
      </c>
      <c r="G217" s="35">
        <v>13</v>
      </c>
      <c r="H217" s="35">
        <v>9</v>
      </c>
      <c r="I217" s="16">
        <f t="shared" ref="I217:I218" si="206">SUM(G217:H217)</f>
        <v>22</v>
      </c>
      <c r="J217" s="35">
        <v>32</v>
      </c>
      <c r="K217" s="35">
        <v>29</v>
      </c>
      <c r="L217" s="16">
        <f t="shared" ref="L217:L218" si="207">SUM(J217:K217)</f>
        <v>61</v>
      </c>
      <c r="M217" s="16">
        <f t="shared" ref="M217:N217" si="208">SUM(G217,J217)</f>
        <v>45</v>
      </c>
      <c r="N217" s="16">
        <f t="shared" si="208"/>
        <v>38</v>
      </c>
      <c r="O217" s="16">
        <f t="shared" ref="O217:O218" si="209">SUM(M217:N217)</f>
        <v>83</v>
      </c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s="129" customFormat="1" x14ac:dyDescent="0.2">
      <c r="A218" s="14" t="s">
        <v>33</v>
      </c>
      <c r="B218" s="14" t="s">
        <v>127</v>
      </c>
      <c r="C218" s="22" t="s">
        <v>65</v>
      </c>
      <c r="D218" s="35">
        <v>30</v>
      </c>
      <c r="E218" s="35">
        <v>16</v>
      </c>
      <c r="F218" s="16">
        <f t="shared" si="205"/>
        <v>46</v>
      </c>
      <c r="G218" s="35">
        <v>26</v>
      </c>
      <c r="H218" s="35">
        <v>14</v>
      </c>
      <c r="I218" s="16">
        <f t="shared" si="206"/>
        <v>40</v>
      </c>
      <c r="J218" s="35">
        <v>109</v>
      </c>
      <c r="K218" s="35">
        <v>73</v>
      </c>
      <c r="L218" s="16">
        <f t="shared" si="207"/>
        <v>182</v>
      </c>
      <c r="M218" s="16">
        <f t="shared" ref="M218:N218" si="210">SUM(G218,J218)</f>
        <v>135</v>
      </c>
      <c r="N218" s="16">
        <f t="shared" si="210"/>
        <v>87</v>
      </c>
      <c r="O218" s="16">
        <f t="shared" si="209"/>
        <v>222</v>
      </c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2" customHeight="1" x14ac:dyDescent="0.2">
      <c r="A219" s="149" t="s">
        <v>31</v>
      </c>
      <c r="B219" s="179"/>
      <c r="C219" s="180"/>
      <c r="D219" s="123">
        <f t="shared" ref="D219:O219" si="211">SUM(D217:D218)</f>
        <v>43</v>
      </c>
      <c r="E219" s="123">
        <f t="shared" si="211"/>
        <v>27</v>
      </c>
      <c r="F219" s="123">
        <f t="shared" si="211"/>
        <v>70</v>
      </c>
      <c r="G219" s="123">
        <f t="shared" si="211"/>
        <v>39</v>
      </c>
      <c r="H219" s="123">
        <f t="shared" si="211"/>
        <v>23</v>
      </c>
      <c r="I219" s="123">
        <f t="shared" si="211"/>
        <v>62</v>
      </c>
      <c r="J219" s="123">
        <f t="shared" si="211"/>
        <v>141</v>
      </c>
      <c r="K219" s="123">
        <f t="shared" si="211"/>
        <v>102</v>
      </c>
      <c r="L219" s="123">
        <f t="shared" si="211"/>
        <v>243</v>
      </c>
      <c r="M219" s="123">
        <f t="shared" si="211"/>
        <v>180</v>
      </c>
      <c r="N219" s="123">
        <f t="shared" si="211"/>
        <v>125</v>
      </c>
      <c r="O219" s="123">
        <f t="shared" si="211"/>
        <v>305</v>
      </c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8.25" customHeight="1" x14ac:dyDescent="0.2">
      <c r="A220" s="24"/>
      <c r="B220" s="24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x14ac:dyDescent="0.2">
      <c r="A221" s="150" t="s">
        <v>87</v>
      </c>
      <c r="B221" s="174"/>
      <c r="C221" s="174"/>
      <c r="D221" s="174"/>
      <c r="E221" s="174"/>
      <c r="F221" s="175"/>
      <c r="G221" s="149" t="s">
        <v>10</v>
      </c>
      <c r="H221" s="148"/>
      <c r="I221" s="148"/>
      <c r="J221" s="148"/>
      <c r="K221" s="148"/>
      <c r="L221" s="148"/>
      <c r="M221" s="148"/>
      <c r="N221" s="148"/>
      <c r="O221" s="138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x14ac:dyDescent="0.2">
      <c r="A222" s="11" t="s">
        <v>11</v>
      </c>
      <c r="B222" s="153" t="s">
        <v>12</v>
      </c>
      <c r="C222" s="155" t="s">
        <v>13</v>
      </c>
      <c r="D222" s="149" t="s">
        <v>14</v>
      </c>
      <c r="E222" s="148"/>
      <c r="F222" s="138"/>
      <c r="G222" s="149" t="s">
        <v>15</v>
      </c>
      <c r="H222" s="148"/>
      <c r="I222" s="138"/>
      <c r="J222" s="149" t="s">
        <v>16</v>
      </c>
      <c r="K222" s="148"/>
      <c r="L222" s="138"/>
      <c r="M222" s="149" t="s">
        <v>17</v>
      </c>
      <c r="N222" s="148"/>
      <c r="O222" s="138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x14ac:dyDescent="0.2">
      <c r="A223" s="11" t="s">
        <v>18</v>
      </c>
      <c r="B223" s="154"/>
      <c r="C223" s="156"/>
      <c r="D223" s="20" t="s">
        <v>19</v>
      </c>
      <c r="E223" s="20" t="s">
        <v>20</v>
      </c>
      <c r="F223" s="20" t="s">
        <v>21</v>
      </c>
      <c r="G223" s="20" t="s">
        <v>19</v>
      </c>
      <c r="H223" s="20" t="s">
        <v>20</v>
      </c>
      <c r="I223" s="20" t="s">
        <v>21</v>
      </c>
      <c r="J223" s="20" t="s">
        <v>19</v>
      </c>
      <c r="K223" s="20" t="s">
        <v>20</v>
      </c>
      <c r="L223" s="20" t="s">
        <v>21</v>
      </c>
      <c r="M223" s="20" t="s">
        <v>19</v>
      </c>
      <c r="N223" s="20" t="s">
        <v>20</v>
      </c>
      <c r="O223" s="20" t="s">
        <v>21</v>
      </c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s="129" customFormat="1" x14ac:dyDescent="0.2">
      <c r="A224" s="14" t="s">
        <v>174</v>
      </c>
      <c r="B224" s="14" t="s">
        <v>128</v>
      </c>
      <c r="C224" s="22" t="s">
        <v>66</v>
      </c>
      <c r="D224" s="35">
        <v>3</v>
      </c>
      <c r="E224" s="35">
        <v>8</v>
      </c>
      <c r="F224" s="16">
        <f t="shared" ref="F224:F227" si="212">SUM(D224:E224)</f>
        <v>11</v>
      </c>
      <c r="G224" s="35">
        <v>6</v>
      </c>
      <c r="H224" s="35">
        <v>8</v>
      </c>
      <c r="I224" s="16">
        <f t="shared" ref="I224:I227" si="213">SUM(G224:H224)</f>
        <v>14</v>
      </c>
      <c r="J224" s="35">
        <v>13</v>
      </c>
      <c r="K224" s="35">
        <v>11</v>
      </c>
      <c r="L224" s="16">
        <f t="shared" ref="L224:L227" si="214">SUM(J224:K224)</f>
        <v>24</v>
      </c>
      <c r="M224" s="16">
        <f t="shared" ref="M224:N224" si="215">SUM(G224,J224)</f>
        <v>19</v>
      </c>
      <c r="N224" s="16">
        <f t="shared" si="215"/>
        <v>19</v>
      </c>
      <c r="O224" s="16">
        <f t="shared" ref="O224:O227" si="216">SUM(M224:N224)</f>
        <v>38</v>
      </c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s="129" customFormat="1" x14ac:dyDescent="0.2">
      <c r="A225" s="14" t="s">
        <v>166</v>
      </c>
      <c r="B225" s="14" t="s">
        <v>128</v>
      </c>
      <c r="C225" s="22" t="s">
        <v>66</v>
      </c>
      <c r="D225" s="35">
        <v>8</v>
      </c>
      <c r="E225" s="35">
        <v>7</v>
      </c>
      <c r="F225" s="16">
        <f t="shared" si="212"/>
        <v>15</v>
      </c>
      <c r="G225" s="35">
        <v>8</v>
      </c>
      <c r="H225" s="35">
        <v>7</v>
      </c>
      <c r="I225" s="16">
        <f t="shared" si="213"/>
        <v>15</v>
      </c>
      <c r="J225" s="35">
        <v>12</v>
      </c>
      <c r="K225" s="35">
        <v>12</v>
      </c>
      <c r="L225" s="16">
        <f t="shared" si="214"/>
        <v>24</v>
      </c>
      <c r="M225" s="16">
        <f t="shared" ref="M225:N225" si="217">SUM(G225,J225)</f>
        <v>20</v>
      </c>
      <c r="N225" s="16">
        <f t="shared" si="217"/>
        <v>19</v>
      </c>
      <c r="O225" s="16">
        <f t="shared" si="216"/>
        <v>39</v>
      </c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s="129" customFormat="1" x14ac:dyDescent="0.2">
      <c r="A226" s="14" t="s">
        <v>146</v>
      </c>
      <c r="B226" s="14" t="s">
        <v>128</v>
      </c>
      <c r="C226" s="22" t="s">
        <v>66</v>
      </c>
      <c r="D226" s="35">
        <v>45</v>
      </c>
      <c r="E226" s="35">
        <v>12</v>
      </c>
      <c r="F226" s="16">
        <f t="shared" si="212"/>
        <v>57</v>
      </c>
      <c r="G226" s="35">
        <v>39</v>
      </c>
      <c r="H226" s="35">
        <v>12</v>
      </c>
      <c r="I226" s="16">
        <f t="shared" si="213"/>
        <v>51</v>
      </c>
      <c r="J226" s="35">
        <v>72</v>
      </c>
      <c r="K226" s="35">
        <v>40</v>
      </c>
      <c r="L226" s="16">
        <f t="shared" si="214"/>
        <v>112</v>
      </c>
      <c r="M226" s="16">
        <f t="shared" ref="M226:N226" si="218">SUM(G226,J226)</f>
        <v>111</v>
      </c>
      <c r="N226" s="16">
        <f t="shared" si="218"/>
        <v>52</v>
      </c>
      <c r="O226" s="16">
        <f t="shared" si="216"/>
        <v>163</v>
      </c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s="129" customFormat="1" x14ac:dyDescent="0.2">
      <c r="A227" s="14" t="s">
        <v>33</v>
      </c>
      <c r="B227" s="14" t="s">
        <v>128</v>
      </c>
      <c r="C227" s="22" t="s">
        <v>66</v>
      </c>
      <c r="D227" s="35">
        <v>163</v>
      </c>
      <c r="E227" s="35">
        <v>88</v>
      </c>
      <c r="F227" s="16">
        <f t="shared" si="212"/>
        <v>251</v>
      </c>
      <c r="G227" s="35">
        <v>144</v>
      </c>
      <c r="H227" s="35">
        <v>74</v>
      </c>
      <c r="I227" s="16">
        <f t="shared" si="213"/>
        <v>218</v>
      </c>
      <c r="J227" s="35">
        <v>245</v>
      </c>
      <c r="K227" s="35">
        <v>129</v>
      </c>
      <c r="L227" s="16">
        <f t="shared" si="214"/>
        <v>374</v>
      </c>
      <c r="M227" s="16">
        <f t="shared" ref="M227:N227" si="219">SUM(G227,J227)</f>
        <v>389</v>
      </c>
      <c r="N227" s="16">
        <f t="shared" si="219"/>
        <v>203</v>
      </c>
      <c r="O227" s="16">
        <f t="shared" si="216"/>
        <v>592</v>
      </c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x14ac:dyDescent="0.2">
      <c r="A228" s="149" t="s">
        <v>31</v>
      </c>
      <c r="B228" s="179"/>
      <c r="C228" s="180"/>
      <c r="D228" s="123">
        <f>SUM(D224:D227)</f>
        <v>219</v>
      </c>
      <c r="E228" s="123">
        <f t="shared" ref="E228:O228" si="220">SUM(E224:E227)</f>
        <v>115</v>
      </c>
      <c r="F228" s="123">
        <f t="shared" si="220"/>
        <v>334</v>
      </c>
      <c r="G228" s="123">
        <f t="shared" si="220"/>
        <v>197</v>
      </c>
      <c r="H228" s="123">
        <f t="shared" si="220"/>
        <v>101</v>
      </c>
      <c r="I228" s="123">
        <f t="shared" si="220"/>
        <v>298</v>
      </c>
      <c r="J228" s="123">
        <f t="shared" si="220"/>
        <v>342</v>
      </c>
      <c r="K228" s="123">
        <f t="shared" si="220"/>
        <v>192</v>
      </c>
      <c r="L228" s="123">
        <f t="shared" si="220"/>
        <v>534</v>
      </c>
      <c r="M228" s="123">
        <f t="shared" si="220"/>
        <v>539</v>
      </c>
      <c r="N228" s="123">
        <f t="shared" si="220"/>
        <v>293</v>
      </c>
      <c r="O228" s="123">
        <f t="shared" si="220"/>
        <v>832</v>
      </c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7.5" customHeight="1" x14ac:dyDescent="0.2">
      <c r="A229" s="24"/>
      <c r="B229" s="24"/>
      <c r="C229" s="25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2.75" customHeight="1" x14ac:dyDescent="0.2">
      <c r="A230" s="150" t="s">
        <v>192</v>
      </c>
      <c r="B230" s="174"/>
      <c r="C230" s="174"/>
      <c r="D230" s="174"/>
      <c r="E230" s="174"/>
      <c r="F230" s="175"/>
      <c r="G230" s="149" t="s">
        <v>10</v>
      </c>
      <c r="H230" s="179"/>
      <c r="I230" s="179"/>
      <c r="J230" s="179"/>
      <c r="K230" s="179"/>
      <c r="L230" s="179"/>
      <c r="M230" s="179"/>
      <c r="N230" s="179"/>
      <c r="O230" s="180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x14ac:dyDescent="0.2">
      <c r="A231" s="11" t="s">
        <v>11</v>
      </c>
      <c r="B231" s="153" t="s">
        <v>12</v>
      </c>
      <c r="C231" s="155" t="s">
        <v>13</v>
      </c>
      <c r="D231" s="149" t="s">
        <v>14</v>
      </c>
      <c r="E231" s="179"/>
      <c r="F231" s="180"/>
      <c r="G231" s="149" t="s">
        <v>15</v>
      </c>
      <c r="H231" s="179"/>
      <c r="I231" s="180"/>
      <c r="J231" s="149" t="s">
        <v>16</v>
      </c>
      <c r="K231" s="179"/>
      <c r="L231" s="180"/>
      <c r="M231" s="149" t="s">
        <v>17</v>
      </c>
      <c r="N231" s="179"/>
      <c r="O231" s="180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x14ac:dyDescent="0.2">
      <c r="A232" s="11" t="s">
        <v>67</v>
      </c>
      <c r="B232" s="181"/>
      <c r="C232" s="182"/>
      <c r="D232" s="20" t="s">
        <v>19</v>
      </c>
      <c r="E232" s="20" t="s">
        <v>20</v>
      </c>
      <c r="F232" s="20" t="s">
        <v>21</v>
      </c>
      <c r="G232" s="20" t="s">
        <v>19</v>
      </c>
      <c r="H232" s="20" t="s">
        <v>20</v>
      </c>
      <c r="I232" s="20" t="s">
        <v>21</v>
      </c>
      <c r="J232" s="20" t="s">
        <v>19</v>
      </c>
      <c r="K232" s="20" t="s">
        <v>20</v>
      </c>
      <c r="L232" s="20" t="s">
        <v>21</v>
      </c>
      <c r="M232" s="20" t="s">
        <v>19</v>
      </c>
      <c r="N232" s="20" t="s">
        <v>20</v>
      </c>
      <c r="O232" s="20" t="s">
        <v>21</v>
      </c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2.5" x14ac:dyDescent="0.2">
      <c r="A233" s="14" t="s">
        <v>175</v>
      </c>
      <c r="B233" s="14" t="s">
        <v>193</v>
      </c>
      <c r="C233" s="22" t="s">
        <v>22</v>
      </c>
      <c r="D233" s="35">
        <v>5</v>
      </c>
      <c r="E233" s="35">
        <v>4</v>
      </c>
      <c r="F233" s="16">
        <f>SUM(D233:E233)</f>
        <v>9</v>
      </c>
      <c r="G233" s="35">
        <v>5</v>
      </c>
      <c r="H233" s="35">
        <v>4</v>
      </c>
      <c r="I233" s="16">
        <f>SUM(G233:H233)</f>
        <v>9</v>
      </c>
      <c r="J233" s="35">
        <v>2</v>
      </c>
      <c r="K233" s="35">
        <v>4</v>
      </c>
      <c r="L233" s="16">
        <f>SUM(J233:K233)</f>
        <v>6</v>
      </c>
      <c r="M233" s="16">
        <f t="shared" ref="M233:N233" si="221">SUM(G233,J233)</f>
        <v>7</v>
      </c>
      <c r="N233" s="16">
        <f t="shared" si="221"/>
        <v>8</v>
      </c>
      <c r="O233" s="16">
        <f>SUM(M233:N233)</f>
        <v>15</v>
      </c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x14ac:dyDescent="0.2">
      <c r="A234" s="149" t="s">
        <v>31</v>
      </c>
      <c r="B234" s="179"/>
      <c r="C234" s="180"/>
      <c r="D234" s="123">
        <f t="shared" ref="D234:O234" si="222">D233</f>
        <v>5</v>
      </c>
      <c r="E234" s="123">
        <f t="shared" si="222"/>
        <v>4</v>
      </c>
      <c r="F234" s="123">
        <f t="shared" si="222"/>
        <v>9</v>
      </c>
      <c r="G234" s="123">
        <f t="shared" si="222"/>
        <v>5</v>
      </c>
      <c r="H234" s="123">
        <f t="shared" si="222"/>
        <v>4</v>
      </c>
      <c r="I234" s="123">
        <f t="shared" si="222"/>
        <v>9</v>
      </c>
      <c r="J234" s="123">
        <f t="shared" si="222"/>
        <v>2</v>
      </c>
      <c r="K234" s="123">
        <f t="shared" si="222"/>
        <v>4</v>
      </c>
      <c r="L234" s="123">
        <f t="shared" si="222"/>
        <v>6</v>
      </c>
      <c r="M234" s="123">
        <f t="shared" si="222"/>
        <v>7</v>
      </c>
      <c r="N234" s="123">
        <f t="shared" si="222"/>
        <v>8</v>
      </c>
      <c r="O234" s="123">
        <f t="shared" si="222"/>
        <v>15</v>
      </c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7.5" customHeight="1" x14ac:dyDescent="0.2">
      <c r="A235" s="24"/>
      <c r="B235" s="24"/>
      <c r="C235" s="26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x14ac:dyDescent="0.2">
      <c r="A236" s="150" t="s">
        <v>88</v>
      </c>
      <c r="B236" s="174"/>
      <c r="C236" s="174"/>
      <c r="D236" s="174"/>
      <c r="E236" s="174"/>
      <c r="F236" s="175"/>
      <c r="G236" s="149" t="s">
        <v>10</v>
      </c>
      <c r="H236" s="148"/>
      <c r="I236" s="148"/>
      <c r="J236" s="148"/>
      <c r="K236" s="148"/>
      <c r="L236" s="148"/>
      <c r="M236" s="148"/>
      <c r="N236" s="148"/>
      <c r="O236" s="138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x14ac:dyDescent="0.2">
      <c r="A237" s="11" t="s">
        <v>11</v>
      </c>
      <c r="B237" s="153" t="s">
        <v>12</v>
      </c>
      <c r="C237" s="155" t="s">
        <v>13</v>
      </c>
      <c r="D237" s="149" t="s">
        <v>14</v>
      </c>
      <c r="E237" s="148"/>
      <c r="F237" s="138"/>
      <c r="G237" s="149" t="s">
        <v>15</v>
      </c>
      <c r="H237" s="148"/>
      <c r="I237" s="138"/>
      <c r="J237" s="149" t="s">
        <v>16</v>
      </c>
      <c r="K237" s="148"/>
      <c r="L237" s="138"/>
      <c r="M237" s="149" t="s">
        <v>17</v>
      </c>
      <c r="N237" s="148"/>
      <c r="O237" s="138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x14ac:dyDescent="0.2">
      <c r="A238" s="11" t="s">
        <v>27</v>
      </c>
      <c r="B238" s="154"/>
      <c r="C238" s="156"/>
      <c r="D238" s="20" t="s">
        <v>19</v>
      </c>
      <c r="E238" s="20" t="s">
        <v>20</v>
      </c>
      <c r="F238" s="20" t="s">
        <v>21</v>
      </c>
      <c r="G238" s="20" t="s">
        <v>19</v>
      </c>
      <c r="H238" s="20" t="s">
        <v>20</v>
      </c>
      <c r="I238" s="20" t="s">
        <v>21</v>
      </c>
      <c r="J238" s="20" t="s">
        <v>19</v>
      </c>
      <c r="K238" s="20" t="s">
        <v>20</v>
      </c>
      <c r="L238" s="20" t="s">
        <v>21</v>
      </c>
      <c r="M238" s="20" t="s">
        <v>19</v>
      </c>
      <c r="N238" s="20" t="s">
        <v>20</v>
      </c>
      <c r="O238" s="20" t="s">
        <v>21</v>
      </c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x14ac:dyDescent="0.2">
      <c r="A239" s="14" t="s">
        <v>209</v>
      </c>
      <c r="B239" s="14" t="s">
        <v>129</v>
      </c>
      <c r="C239" s="22" t="s">
        <v>45</v>
      </c>
      <c r="D239" s="35">
        <v>4</v>
      </c>
      <c r="E239" s="35">
        <v>3</v>
      </c>
      <c r="F239" s="16">
        <f>SUM(D239:E239)</f>
        <v>7</v>
      </c>
      <c r="G239" s="35">
        <v>4</v>
      </c>
      <c r="H239" s="35">
        <v>3</v>
      </c>
      <c r="I239" s="16">
        <f>SUM(G239:H239)</f>
        <v>7</v>
      </c>
      <c r="J239" s="35">
        <v>3</v>
      </c>
      <c r="K239" s="35">
        <v>2</v>
      </c>
      <c r="L239" s="16">
        <f>SUM(J239:K239)</f>
        <v>5</v>
      </c>
      <c r="M239" s="16">
        <f t="shared" ref="M239" si="223">SUM(G239,J239)</f>
        <v>7</v>
      </c>
      <c r="N239" s="16">
        <f t="shared" ref="N239" si="224">SUM(H239,K239)</f>
        <v>5</v>
      </c>
      <c r="O239" s="16">
        <f>SUM(M239:N239)</f>
        <v>12</v>
      </c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s="128" customFormat="1" x14ac:dyDescent="0.2">
      <c r="A240" s="14" t="s">
        <v>208</v>
      </c>
      <c r="B240" s="14" t="s">
        <v>129</v>
      </c>
      <c r="C240" s="22" t="s">
        <v>45</v>
      </c>
      <c r="D240" s="35">
        <v>0</v>
      </c>
      <c r="E240" s="35">
        <v>0</v>
      </c>
      <c r="F240" s="16">
        <f>SUM(D240:E240)</f>
        <v>0</v>
      </c>
      <c r="G240" s="35">
        <v>0</v>
      </c>
      <c r="H240" s="35">
        <v>0</v>
      </c>
      <c r="I240" s="16">
        <f>SUM(G240:H240)</f>
        <v>0</v>
      </c>
      <c r="J240" s="35">
        <v>0</v>
      </c>
      <c r="K240" s="35">
        <v>0</v>
      </c>
      <c r="L240" s="16">
        <f>SUM(J240:K240)</f>
        <v>0</v>
      </c>
      <c r="M240" s="16">
        <f t="shared" ref="M240:N240" si="225">SUM(G240,J240)</f>
        <v>0</v>
      </c>
      <c r="N240" s="16">
        <f t="shared" si="225"/>
        <v>0</v>
      </c>
      <c r="O240" s="16">
        <f>SUM(M240:N240)</f>
        <v>0</v>
      </c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2" customHeight="1" x14ac:dyDescent="0.2">
      <c r="A241" s="152" t="s">
        <v>68</v>
      </c>
      <c r="B241" s="172"/>
      <c r="C241" s="173"/>
      <c r="D241" s="16">
        <f>SUM(D239:D240)</f>
        <v>4</v>
      </c>
      <c r="E241" s="16">
        <f t="shared" ref="E241:O241" si="226">SUM(E239:E240)</f>
        <v>3</v>
      </c>
      <c r="F241" s="16">
        <f t="shared" si="226"/>
        <v>7</v>
      </c>
      <c r="G241" s="16">
        <f t="shared" si="226"/>
        <v>4</v>
      </c>
      <c r="H241" s="16">
        <f t="shared" si="226"/>
        <v>3</v>
      </c>
      <c r="I241" s="16">
        <f t="shared" si="226"/>
        <v>7</v>
      </c>
      <c r="J241" s="16">
        <f t="shared" si="226"/>
        <v>3</v>
      </c>
      <c r="K241" s="16">
        <f t="shared" si="226"/>
        <v>2</v>
      </c>
      <c r="L241" s="16">
        <f t="shared" si="226"/>
        <v>5</v>
      </c>
      <c r="M241" s="16">
        <f t="shared" si="226"/>
        <v>7</v>
      </c>
      <c r="N241" s="16">
        <f t="shared" si="226"/>
        <v>5</v>
      </c>
      <c r="O241" s="16">
        <f t="shared" si="226"/>
        <v>12</v>
      </c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8.25" customHeight="1" x14ac:dyDescent="0.2">
      <c r="A242" s="52"/>
      <c r="B242" s="53"/>
      <c r="C242" s="39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x14ac:dyDescent="0.2">
      <c r="A243" s="11" t="s">
        <v>30</v>
      </c>
      <c r="B243" s="11" t="s">
        <v>12</v>
      </c>
      <c r="C243" s="54" t="s">
        <v>13</v>
      </c>
      <c r="D243" s="20" t="s">
        <v>19</v>
      </c>
      <c r="E243" s="20" t="s">
        <v>20</v>
      </c>
      <c r="F243" s="20" t="s">
        <v>21</v>
      </c>
      <c r="G243" s="20" t="s">
        <v>19</v>
      </c>
      <c r="H243" s="20" t="s">
        <v>20</v>
      </c>
      <c r="I243" s="20" t="s">
        <v>21</v>
      </c>
      <c r="J243" s="20" t="s">
        <v>19</v>
      </c>
      <c r="K243" s="20" t="s">
        <v>20</v>
      </c>
      <c r="L243" s="20" t="s">
        <v>21</v>
      </c>
      <c r="M243" s="20" t="s">
        <v>19</v>
      </c>
      <c r="N243" s="20" t="s">
        <v>20</v>
      </c>
      <c r="O243" s="20" t="s">
        <v>21</v>
      </c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x14ac:dyDescent="0.2">
      <c r="A244" s="14" t="s">
        <v>69</v>
      </c>
      <c r="B244" s="14" t="s">
        <v>129</v>
      </c>
      <c r="C244" s="22" t="s">
        <v>45</v>
      </c>
      <c r="D244" s="35">
        <v>1</v>
      </c>
      <c r="E244" s="35">
        <v>4</v>
      </c>
      <c r="F244" s="16">
        <f>SUM(D244:E244)</f>
        <v>5</v>
      </c>
      <c r="G244" s="35">
        <v>1</v>
      </c>
      <c r="H244" s="35">
        <v>4</v>
      </c>
      <c r="I244" s="16">
        <f>SUM(G244:H244)</f>
        <v>5</v>
      </c>
      <c r="J244" s="35">
        <v>5</v>
      </c>
      <c r="K244" s="35">
        <v>7</v>
      </c>
      <c r="L244" s="16">
        <f>SUM(J244,K244)</f>
        <v>12</v>
      </c>
      <c r="M244" s="16">
        <f t="shared" ref="M244:N244" si="227">SUM(G244,J244)</f>
        <v>6</v>
      </c>
      <c r="N244" s="16">
        <f t="shared" si="227"/>
        <v>11</v>
      </c>
      <c r="O244" s="16">
        <f>SUM(M244:N244)</f>
        <v>17</v>
      </c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x14ac:dyDescent="0.2">
      <c r="A245" s="152" t="s">
        <v>26</v>
      </c>
      <c r="B245" s="172"/>
      <c r="C245" s="173"/>
      <c r="D245" s="16">
        <f t="shared" ref="D245:O245" si="228">SUM(D244)</f>
        <v>1</v>
      </c>
      <c r="E245" s="16">
        <f t="shared" si="228"/>
        <v>4</v>
      </c>
      <c r="F245" s="16">
        <f t="shared" si="228"/>
        <v>5</v>
      </c>
      <c r="G245" s="16">
        <f t="shared" si="228"/>
        <v>1</v>
      </c>
      <c r="H245" s="16">
        <f t="shared" si="228"/>
        <v>4</v>
      </c>
      <c r="I245" s="16">
        <f t="shared" si="228"/>
        <v>5</v>
      </c>
      <c r="J245" s="16">
        <f t="shared" si="228"/>
        <v>5</v>
      </c>
      <c r="K245" s="16">
        <f t="shared" si="228"/>
        <v>7</v>
      </c>
      <c r="L245" s="16">
        <f t="shared" si="228"/>
        <v>12</v>
      </c>
      <c r="M245" s="16">
        <f t="shared" si="228"/>
        <v>6</v>
      </c>
      <c r="N245" s="16">
        <f t="shared" si="228"/>
        <v>11</v>
      </c>
      <c r="O245" s="16">
        <f t="shared" si="228"/>
        <v>17</v>
      </c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x14ac:dyDescent="0.2">
      <c r="A246" s="149" t="s">
        <v>31</v>
      </c>
      <c r="B246" s="179"/>
      <c r="C246" s="180"/>
      <c r="D246" s="123">
        <f t="shared" ref="D246:O246" si="229">SUM(D241,D245)</f>
        <v>5</v>
      </c>
      <c r="E246" s="123">
        <f t="shared" si="229"/>
        <v>7</v>
      </c>
      <c r="F246" s="123">
        <f t="shared" si="229"/>
        <v>12</v>
      </c>
      <c r="G246" s="123">
        <f t="shared" si="229"/>
        <v>5</v>
      </c>
      <c r="H246" s="123">
        <f t="shared" si="229"/>
        <v>7</v>
      </c>
      <c r="I246" s="123">
        <f t="shared" si="229"/>
        <v>12</v>
      </c>
      <c r="J246" s="123">
        <f t="shared" si="229"/>
        <v>8</v>
      </c>
      <c r="K246" s="123">
        <f t="shared" si="229"/>
        <v>9</v>
      </c>
      <c r="L246" s="123">
        <f t="shared" si="229"/>
        <v>17</v>
      </c>
      <c r="M246" s="123">
        <f t="shared" si="229"/>
        <v>13</v>
      </c>
      <c r="N246" s="123">
        <f t="shared" si="229"/>
        <v>16</v>
      </c>
      <c r="O246" s="123">
        <f t="shared" si="229"/>
        <v>29</v>
      </c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x14ac:dyDescent="0.2">
      <c r="A247" s="24"/>
      <c r="B247" s="24"/>
      <c r="C247" s="25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x14ac:dyDescent="0.2">
      <c r="A248" s="150" t="s">
        <v>89</v>
      </c>
      <c r="B248" s="174"/>
      <c r="C248" s="174"/>
      <c r="D248" s="174"/>
      <c r="E248" s="174"/>
      <c r="F248" s="175"/>
      <c r="G248" s="149" t="s">
        <v>10</v>
      </c>
      <c r="H248" s="148"/>
      <c r="I248" s="148"/>
      <c r="J248" s="148"/>
      <c r="K248" s="148"/>
      <c r="L248" s="148"/>
      <c r="M248" s="148"/>
      <c r="N248" s="148"/>
      <c r="O248" s="138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x14ac:dyDescent="0.2">
      <c r="A249" s="11" t="s">
        <v>11</v>
      </c>
      <c r="B249" s="153" t="s">
        <v>12</v>
      </c>
      <c r="C249" s="155" t="s">
        <v>13</v>
      </c>
      <c r="D249" s="149" t="s">
        <v>14</v>
      </c>
      <c r="E249" s="148"/>
      <c r="F249" s="138"/>
      <c r="G249" s="149" t="s">
        <v>15</v>
      </c>
      <c r="H249" s="148"/>
      <c r="I249" s="138"/>
      <c r="J249" s="149" t="s">
        <v>16</v>
      </c>
      <c r="K249" s="148"/>
      <c r="L249" s="138"/>
      <c r="M249" s="149" t="s">
        <v>17</v>
      </c>
      <c r="N249" s="148"/>
      <c r="O249" s="138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x14ac:dyDescent="0.2">
      <c r="A250" s="11" t="s">
        <v>18</v>
      </c>
      <c r="B250" s="154"/>
      <c r="C250" s="156"/>
      <c r="D250" s="20" t="s">
        <v>19</v>
      </c>
      <c r="E250" s="20" t="s">
        <v>20</v>
      </c>
      <c r="F250" s="20" t="s">
        <v>21</v>
      </c>
      <c r="G250" s="20" t="s">
        <v>19</v>
      </c>
      <c r="H250" s="20" t="s">
        <v>20</v>
      </c>
      <c r="I250" s="20" t="s">
        <v>21</v>
      </c>
      <c r="J250" s="20" t="s">
        <v>19</v>
      </c>
      <c r="K250" s="20" t="s">
        <v>20</v>
      </c>
      <c r="L250" s="20" t="s">
        <v>21</v>
      </c>
      <c r="M250" s="20" t="s">
        <v>19</v>
      </c>
      <c r="N250" s="20" t="s">
        <v>20</v>
      </c>
      <c r="O250" s="20" t="s">
        <v>21</v>
      </c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s="129" customFormat="1" ht="22.5" x14ac:dyDescent="0.2">
      <c r="A251" s="14" t="s">
        <v>70</v>
      </c>
      <c r="B251" s="14" t="s">
        <v>130</v>
      </c>
      <c r="C251" s="22" t="s">
        <v>71</v>
      </c>
      <c r="D251" s="35">
        <v>23</v>
      </c>
      <c r="E251" s="35">
        <v>21</v>
      </c>
      <c r="F251" s="16">
        <f>SUM(D251:E251)</f>
        <v>44</v>
      </c>
      <c r="G251" s="35">
        <v>21</v>
      </c>
      <c r="H251" s="35">
        <v>16</v>
      </c>
      <c r="I251" s="16">
        <f>SUM(G251:H251)</f>
        <v>37</v>
      </c>
      <c r="J251" s="35">
        <v>17</v>
      </c>
      <c r="K251" s="35">
        <v>17</v>
      </c>
      <c r="L251" s="16">
        <f>SUM(J251:K251)</f>
        <v>34</v>
      </c>
      <c r="M251" s="16">
        <f t="shared" ref="M251:N251" si="230">SUM(G251,J251)</f>
        <v>38</v>
      </c>
      <c r="N251" s="16">
        <f t="shared" si="230"/>
        <v>33</v>
      </c>
      <c r="O251" s="16">
        <f>SUM(M251:N251)</f>
        <v>71</v>
      </c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x14ac:dyDescent="0.2">
      <c r="A252" s="149" t="s">
        <v>31</v>
      </c>
      <c r="B252" s="179"/>
      <c r="C252" s="180"/>
      <c r="D252" s="125">
        <f t="shared" ref="D252:O252" si="231">SUM(D251)</f>
        <v>23</v>
      </c>
      <c r="E252" s="125">
        <f t="shared" si="231"/>
        <v>21</v>
      </c>
      <c r="F252" s="125">
        <f t="shared" si="231"/>
        <v>44</v>
      </c>
      <c r="G252" s="125">
        <f t="shared" si="231"/>
        <v>21</v>
      </c>
      <c r="H252" s="125">
        <f t="shared" si="231"/>
        <v>16</v>
      </c>
      <c r="I252" s="125">
        <f t="shared" si="231"/>
        <v>37</v>
      </c>
      <c r="J252" s="125">
        <f t="shared" si="231"/>
        <v>17</v>
      </c>
      <c r="K252" s="125">
        <f t="shared" si="231"/>
        <v>17</v>
      </c>
      <c r="L252" s="125">
        <f t="shared" si="231"/>
        <v>34</v>
      </c>
      <c r="M252" s="125">
        <f t="shared" si="231"/>
        <v>38</v>
      </c>
      <c r="N252" s="125">
        <f t="shared" si="231"/>
        <v>33</v>
      </c>
      <c r="O252" s="125">
        <f t="shared" si="231"/>
        <v>71</v>
      </c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x14ac:dyDescent="0.2">
      <c r="A253" s="24"/>
      <c r="B253" s="24"/>
      <c r="C253" s="25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x14ac:dyDescent="0.2">
      <c r="A254" s="152" t="s">
        <v>72</v>
      </c>
      <c r="B254" s="172"/>
      <c r="C254" s="173"/>
      <c r="D254" s="20">
        <f>SUM(D56,D83,D106,D142,D159,D183,D192,D199,D212,D219,D228,D234,D246,D252)</f>
        <v>3887</v>
      </c>
      <c r="E254" s="20">
        <f t="shared" ref="E254:O254" si="232">SUM(E56,E83,E106,E142,E159,E183,E192,E199,E212,E219,E228,E234,E246,E252)</f>
        <v>4040</v>
      </c>
      <c r="F254" s="20">
        <f t="shared" si="232"/>
        <v>7927</v>
      </c>
      <c r="G254" s="20">
        <f t="shared" si="232"/>
        <v>3244</v>
      </c>
      <c r="H254" s="20">
        <f t="shared" si="232"/>
        <v>3330</v>
      </c>
      <c r="I254" s="20">
        <f t="shared" si="232"/>
        <v>6572</v>
      </c>
      <c r="J254" s="20">
        <f t="shared" si="232"/>
        <v>11367</v>
      </c>
      <c r="K254" s="20">
        <f t="shared" si="232"/>
        <v>12069</v>
      </c>
      <c r="L254" s="20">
        <f t="shared" si="232"/>
        <v>23435</v>
      </c>
      <c r="M254" s="20">
        <f t="shared" si="232"/>
        <v>14611</v>
      </c>
      <c r="N254" s="20">
        <f t="shared" si="232"/>
        <v>15399</v>
      </c>
      <c r="O254" s="20">
        <f t="shared" si="232"/>
        <v>30010</v>
      </c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0.5" customHeight="1" x14ac:dyDescent="0.2">
      <c r="A255" s="53"/>
      <c r="B255" s="24"/>
      <c r="C255" s="25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s="127" customFormat="1" x14ac:dyDescent="0.2">
      <c r="A256" s="189" t="s">
        <v>73</v>
      </c>
      <c r="B256" s="189"/>
      <c r="C256" s="189"/>
      <c r="D256" s="189"/>
      <c r="E256" s="189"/>
      <c r="F256" s="189"/>
      <c r="G256" s="189"/>
      <c r="H256" s="189"/>
      <c r="I256" s="189"/>
      <c r="J256" s="189"/>
      <c r="K256" s="189"/>
      <c r="L256" s="189"/>
      <c r="M256" s="189"/>
      <c r="N256" s="189"/>
      <c r="O256" s="189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s="50" customFormat="1" x14ac:dyDescent="0.2">
      <c r="A257" s="87"/>
      <c r="B257" s="87"/>
      <c r="C257" s="87"/>
      <c r="D257" s="87"/>
      <c r="E257" s="87"/>
      <c r="F257" s="87"/>
      <c r="G257" s="87"/>
      <c r="H257" s="87"/>
      <c r="I257" s="87"/>
      <c r="J257" s="87"/>
      <c r="K257" s="87"/>
      <c r="L257" s="87"/>
      <c r="M257" s="87"/>
      <c r="N257" s="87"/>
      <c r="O257" s="87"/>
      <c r="P257" s="49"/>
      <c r="Q257" s="49"/>
      <c r="R257" s="49"/>
      <c r="S257" s="49"/>
      <c r="T257" s="49"/>
      <c r="U257" s="49"/>
      <c r="V257" s="49"/>
      <c r="W257" s="49"/>
      <c r="X257" s="49"/>
      <c r="Y257" s="49"/>
    </row>
    <row r="258" spans="1:25" x14ac:dyDescent="0.2">
      <c r="A258" s="88"/>
      <c r="B258" s="88"/>
      <c r="C258" s="88"/>
      <c r="D258" s="88"/>
      <c r="E258" s="88"/>
      <c r="F258" s="88"/>
      <c r="G258" s="88"/>
      <c r="H258" s="88"/>
      <c r="I258" s="88"/>
      <c r="J258" s="88"/>
      <c r="K258" s="88"/>
      <c r="L258" s="88"/>
      <c r="M258" s="88"/>
      <c r="N258" s="88"/>
      <c r="O258" s="88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x14ac:dyDescent="0.2">
      <c r="A259" s="150" t="s">
        <v>74</v>
      </c>
      <c r="B259" s="174"/>
      <c r="C259" s="174"/>
      <c r="D259" s="174"/>
      <c r="E259" s="174"/>
      <c r="F259" s="175"/>
      <c r="G259" s="149" t="s">
        <v>10</v>
      </c>
      <c r="H259" s="148"/>
      <c r="I259" s="148"/>
      <c r="J259" s="148"/>
      <c r="K259" s="148"/>
      <c r="L259" s="148"/>
      <c r="M259" s="148"/>
      <c r="N259" s="148"/>
      <c r="O259" s="138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x14ac:dyDescent="0.2">
      <c r="A260" s="11" t="s">
        <v>11</v>
      </c>
      <c r="B260" s="155" t="s">
        <v>12</v>
      </c>
      <c r="C260" s="155" t="s">
        <v>13</v>
      </c>
      <c r="D260" s="149" t="s">
        <v>14</v>
      </c>
      <c r="E260" s="148"/>
      <c r="F260" s="138"/>
      <c r="G260" s="149" t="s">
        <v>15</v>
      </c>
      <c r="H260" s="148"/>
      <c r="I260" s="138"/>
      <c r="J260" s="149" t="s">
        <v>16</v>
      </c>
      <c r="K260" s="148"/>
      <c r="L260" s="138"/>
      <c r="M260" s="149" t="s">
        <v>17</v>
      </c>
      <c r="N260" s="148"/>
      <c r="O260" s="138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4.25" customHeight="1" x14ac:dyDescent="0.2">
      <c r="A261" s="11" t="s">
        <v>210</v>
      </c>
      <c r="B261" s="182"/>
      <c r="C261" s="182"/>
      <c r="D261" s="20" t="s">
        <v>19</v>
      </c>
      <c r="E261" s="20" t="s">
        <v>20</v>
      </c>
      <c r="F261" s="20" t="s">
        <v>21</v>
      </c>
      <c r="G261" s="20" t="s">
        <v>19</v>
      </c>
      <c r="H261" s="20" t="s">
        <v>20</v>
      </c>
      <c r="I261" s="20" t="s">
        <v>21</v>
      </c>
      <c r="J261" s="20" t="s">
        <v>19</v>
      </c>
      <c r="K261" s="20" t="s">
        <v>20</v>
      </c>
      <c r="L261" s="20" t="s">
        <v>21</v>
      </c>
      <c r="M261" s="20" t="s">
        <v>19</v>
      </c>
      <c r="N261" s="20" t="s">
        <v>20</v>
      </c>
      <c r="O261" s="20" t="s">
        <v>21</v>
      </c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s="50" customFormat="1" ht="22.5" x14ac:dyDescent="0.2">
      <c r="A262" s="32" t="s">
        <v>217</v>
      </c>
      <c r="B262" s="32" t="s">
        <v>102</v>
      </c>
      <c r="C262" s="92" t="s">
        <v>55</v>
      </c>
      <c r="D262" s="93">
        <v>0</v>
      </c>
      <c r="E262" s="93">
        <v>0</v>
      </c>
      <c r="F262" s="33">
        <f t="shared" ref="F262" si="233">SUM(D262:E262)</f>
        <v>0</v>
      </c>
      <c r="G262" s="93">
        <v>0</v>
      </c>
      <c r="H262" s="93">
        <v>0</v>
      </c>
      <c r="I262" s="33">
        <f t="shared" ref="I262" si="234">SUM(G262,H262)</f>
        <v>0</v>
      </c>
      <c r="J262" s="33">
        <v>10</v>
      </c>
      <c r="K262" s="33">
        <v>11</v>
      </c>
      <c r="L262" s="33">
        <f t="shared" ref="L262" si="235">SUM(J262:K262)</f>
        <v>21</v>
      </c>
      <c r="M262" s="33">
        <f t="shared" ref="M262" si="236">G262+J262</f>
        <v>10</v>
      </c>
      <c r="N262" s="33">
        <f t="shared" ref="N262" si="237">H262+K262</f>
        <v>11</v>
      </c>
      <c r="O262" s="33">
        <f t="shared" ref="O262" si="238">SUM(M262:N262)</f>
        <v>21</v>
      </c>
      <c r="P262" s="49"/>
      <c r="Q262" s="49"/>
      <c r="R262" s="49"/>
      <c r="S262" s="49"/>
      <c r="T262" s="49"/>
      <c r="U262" s="49"/>
      <c r="V262" s="49"/>
      <c r="W262" s="49"/>
      <c r="X262" s="49"/>
      <c r="Y262" s="49"/>
    </row>
    <row r="263" spans="1:25" s="50" customFormat="1" x14ac:dyDescent="0.2">
      <c r="A263" s="187" t="s">
        <v>26</v>
      </c>
      <c r="B263" s="187"/>
      <c r="C263" s="187"/>
      <c r="D263" s="35">
        <f>SUM(D262)</f>
        <v>0</v>
      </c>
      <c r="E263" s="35">
        <f t="shared" ref="E263:O263" si="239">SUM(E262)</f>
        <v>0</v>
      </c>
      <c r="F263" s="35">
        <f t="shared" si="239"/>
        <v>0</v>
      </c>
      <c r="G263" s="35">
        <f t="shared" si="239"/>
        <v>0</v>
      </c>
      <c r="H263" s="35">
        <f t="shared" si="239"/>
        <v>0</v>
      </c>
      <c r="I263" s="35">
        <f t="shared" si="239"/>
        <v>0</v>
      </c>
      <c r="J263" s="35">
        <f t="shared" si="239"/>
        <v>10</v>
      </c>
      <c r="K263" s="35">
        <f t="shared" si="239"/>
        <v>11</v>
      </c>
      <c r="L263" s="35">
        <f t="shared" si="239"/>
        <v>21</v>
      </c>
      <c r="M263" s="35">
        <f t="shared" si="239"/>
        <v>10</v>
      </c>
      <c r="N263" s="35">
        <f t="shared" si="239"/>
        <v>11</v>
      </c>
      <c r="O263" s="35">
        <f t="shared" si="239"/>
        <v>21</v>
      </c>
      <c r="P263" s="49"/>
      <c r="Q263" s="49"/>
      <c r="R263" s="49"/>
      <c r="S263" s="49"/>
      <c r="T263" s="49"/>
      <c r="U263" s="49"/>
      <c r="V263" s="49"/>
      <c r="W263" s="49"/>
      <c r="X263" s="49"/>
      <c r="Y263" s="49"/>
    </row>
    <row r="264" spans="1:25" s="50" customFormat="1" x14ac:dyDescent="0.2">
      <c r="A264" s="43"/>
      <c r="B264" s="43"/>
      <c r="C264" s="43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49"/>
      <c r="Q264" s="49"/>
      <c r="R264" s="49"/>
      <c r="S264" s="49"/>
      <c r="T264" s="49"/>
      <c r="U264" s="49"/>
      <c r="V264" s="49"/>
      <c r="W264" s="49"/>
      <c r="X264" s="49"/>
      <c r="Y264" s="49"/>
    </row>
    <row r="265" spans="1:25" s="50" customFormat="1" x14ac:dyDescent="0.2">
      <c r="A265" s="44" t="s">
        <v>11</v>
      </c>
      <c r="B265" s="185" t="s">
        <v>12</v>
      </c>
      <c r="C265" s="185" t="s">
        <v>13</v>
      </c>
      <c r="D265" s="187" t="s">
        <v>14</v>
      </c>
      <c r="E265" s="188"/>
      <c r="F265" s="188"/>
      <c r="G265" s="187" t="s">
        <v>15</v>
      </c>
      <c r="H265" s="188"/>
      <c r="I265" s="188"/>
      <c r="J265" s="187" t="s">
        <v>16</v>
      </c>
      <c r="K265" s="188"/>
      <c r="L265" s="188"/>
      <c r="M265" s="187" t="s">
        <v>17</v>
      </c>
      <c r="N265" s="188"/>
      <c r="O265" s="188"/>
      <c r="P265" s="49"/>
      <c r="Q265" s="49"/>
      <c r="R265" s="49"/>
      <c r="S265" s="49"/>
      <c r="T265" s="49"/>
      <c r="U265" s="49"/>
      <c r="V265" s="49"/>
      <c r="W265" s="49"/>
      <c r="X265" s="49"/>
      <c r="Y265" s="49"/>
    </row>
    <row r="266" spans="1:25" s="50" customFormat="1" ht="27.75" customHeight="1" x14ac:dyDescent="0.2">
      <c r="A266" s="44" t="s">
        <v>230</v>
      </c>
      <c r="B266" s="185"/>
      <c r="C266" s="185"/>
      <c r="D266" s="97" t="s">
        <v>19</v>
      </c>
      <c r="E266" s="97" t="s">
        <v>20</v>
      </c>
      <c r="F266" s="97" t="s">
        <v>21</v>
      </c>
      <c r="G266" s="97" t="s">
        <v>19</v>
      </c>
      <c r="H266" s="97" t="s">
        <v>20</v>
      </c>
      <c r="I266" s="97" t="s">
        <v>21</v>
      </c>
      <c r="J266" s="97" t="s">
        <v>19</v>
      </c>
      <c r="K266" s="97" t="s">
        <v>20</v>
      </c>
      <c r="L266" s="97" t="s">
        <v>21</v>
      </c>
      <c r="M266" s="97" t="s">
        <v>19</v>
      </c>
      <c r="N266" s="97" t="s">
        <v>20</v>
      </c>
      <c r="O266" s="97" t="s">
        <v>21</v>
      </c>
      <c r="P266" s="49"/>
      <c r="Q266" s="49"/>
      <c r="R266" s="49"/>
      <c r="S266" s="49"/>
      <c r="T266" s="49"/>
      <c r="U266" s="49"/>
      <c r="V266" s="49"/>
      <c r="W266" s="49"/>
      <c r="X266" s="49"/>
      <c r="Y266" s="49"/>
    </row>
    <row r="267" spans="1:25" s="50" customFormat="1" x14ac:dyDescent="0.2">
      <c r="A267" s="14" t="s">
        <v>152</v>
      </c>
      <c r="B267" s="36" t="s">
        <v>99</v>
      </c>
      <c r="C267" s="22" t="s">
        <v>55</v>
      </c>
      <c r="D267" s="103">
        <v>57</v>
      </c>
      <c r="E267" s="103">
        <v>67</v>
      </c>
      <c r="F267" s="35">
        <f>SUM(D267:E267)</f>
        <v>124</v>
      </c>
      <c r="G267" s="35">
        <v>55</v>
      </c>
      <c r="H267" s="35">
        <v>60</v>
      </c>
      <c r="I267" s="35">
        <f>SUM(G267:H267)</f>
        <v>115</v>
      </c>
      <c r="J267" s="35">
        <v>125</v>
      </c>
      <c r="K267" s="35">
        <v>179</v>
      </c>
      <c r="L267" s="35">
        <f>SUM(J267:K267)</f>
        <v>304</v>
      </c>
      <c r="M267" s="35">
        <f>SUM(G267,J267)</f>
        <v>180</v>
      </c>
      <c r="N267" s="35">
        <f>SUM(H267,K267)</f>
        <v>239</v>
      </c>
      <c r="O267" s="35">
        <f>SUM(M267:N267)</f>
        <v>419</v>
      </c>
      <c r="P267" s="49"/>
      <c r="Q267" s="49"/>
      <c r="R267" s="49"/>
      <c r="S267" s="49"/>
      <c r="T267" s="49"/>
      <c r="U267" s="49"/>
      <c r="V267" s="49"/>
      <c r="W267" s="49"/>
      <c r="X267" s="49"/>
      <c r="Y267" s="49"/>
    </row>
    <row r="268" spans="1:25" s="50" customFormat="1" x14ac:dyDescent="0.2">
      <c r="A268" s="108" t="s">
        <v>225</v>
      </c>
      <c r="B268" s="108" t="s">
        <v>102</v>
      </c>
      <c r="C268" s="115" t="s">
        <v>55</v>
      </c>
      <c r="D268" s="35">
        <v>0</v>
      </c>
      <c r="E268" s="35">
        <v>0</v>
      </c>
      <c r="F268" s="35">
        <f>SUM(D268:E268)</f>
        <v>0</v>
      </c>
      <c r="G268" s="35">
        <v>0</v>
      </c>
      <c r="H268" s="35">
        <v>0</v>
      </c>
      <c r="I268" s="35">
        <f>SUM(G268:H268)</f>
        <v>0</v>
      </c>
      <c r="J268" s="35">
        <v>2</v>
      </c>
      <c r="K268" s="35">
        <v>1</v>
      </c>
      <c r="L268" s="35">
        <f>SUM(J268:K268)</f>
        <v>3</v>
      </c>
      <c r="M268" s="35">
        <f>SUM(G268,J268)</f>
        <v>2</v>
      </c>
      <c r="N268" s="35">
        <f>SUM(H268,K268)</f>
        <v>1</v>
      </c>
      <c r="O268" s="35">
        <f>SUM(M268:N268)</f>
        <v>3</v>
      </c>
      <c r="P268" s="49"/>
      <c r="Q268" s="49"/>
      <c r="R268" s="49"/>
      <c r="S268" s="49"/>
      <c r="T268" s="49"/>
      <c r="U268" s="49"/>
      <c r="V268" s="49"/>
      <c r="W268" s="49"/>
      <c r="X268" s="49"/>
      <c r="Y268" s="49"/>
    </row>
    <row r="269" spans="1:25" s="50" customFormat="1" x14ac:dyDescent="0.2">
      <c r="A269" s="187" t="s">
        <v>26</v>
      </c>
      <c r="B269" s="187"/>
      <c r="C269" s="187"/>
      <c r="D269" s="35">
        <f>SUM(D267:D268)</f>
        <v>57</v>
      </c>
      <c r="E269" s="35">
        <f t="shared" ref="E269:O269" si="240">SUM(E267:E268)</f>
        <v>67</v>
      </c>
      <c r="F269" s="35">
        <f t="shared" si="240"/>
        <v>124</v>
      </c>
      <c r="G269" s="35">
        <f t="shared" si="240"/>
        <v>55</v>
      </c>
      <c r="H269" s="35">
        <f t="shared" si="240"/>
        <v>60</v>
      </c>
      <c r="I269" s="35">
        <f t="shared" si="240"/>
        <v>115</v>
      </c>
      <c r="J269" s="35">
        <f t="shared" si="240"/>
        <v>127</v>
      </c>
      <c r="K269" s="35">
        <f t="shared" si="240"/>
        <v>180</v>
      </c>
      <c r="L269" s="35">
        <f t="shared" si="240"/>
        <v>307</v>
      </c>
      <c r="M269" s="35">
        <f t="shared" si="240"/>
        <v>182</v>
      </c>
      <c r="N269" s="35">
        <f t="shared" si="240"/>
        <v>240</v>
      </c>
      <c r="O269" s="35">
        <f t="shared" si="240"/>
        <v>422</v>
      </c>
      <c r="P269" s="49"/>
      <c r="Q269" s="49"/>
      <c r="R269" s="49"/>
      <c r="S269" s="49"/>
      <c r="T269" s="49"/>
      <c r="U269" s="49"/>
      <c r="V269" s="49"/>
      <c r="W269" s="49"/>
      <c r="X269" s="49"/>
      <c r="Y269" s="49"/>
    </row>
    <row r="270" spans="1:25" s="50" customFormat="1" x14ac:dyDescent="0.2">
      <c r="A270" s="43"/>
      <c r="B270" s="43"/>
      <c r="C270" s="43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49"/>
      <c r="Q270" s="49"/>
      <c r="R270" s="49"/>
      <c r="S270" s="49"/>
      <c r="T270" s="49"/>
      <c r="U270" s="49"/>
      <c r="V270" s="49"/>
      <c r="W270" s="49"/>
      <c r="X270" s="49"/>
      <c r="Y270" s="49"/>
    </row>
    <row r="271" spans="1:25" s="50" customFormat="1" x14ac:dyDescent="0.2">
      <c r="A271" s="113"/>
      <c r="B271" s="113"/>
      <c r="C271" s="113"/>
      <c r="D271" s="113"/>
      <c r="E271" s="113"/>
      <c r="F271" s="113"/>
      <c r="G271" s="43"/>
      <c r="H271" s="100"/>
      <c r="I271" s="100"/>
      <c r="J271" s="100"/>
      <c r="K271" s="100"/>
      <c r="L271" s="100"/>
      <c r="M271" s="100"/>
      <c r="N271" s="100"/>
      <c r="O271" s="100"/>
      <c r="P271" s="49"/>
      <c r="Q271" s="49"/>
      <c r="R271" s="49"/>
      <c r="S271" s="49"/>
      <c r="T271" s="49"/>
      <c r="U271" s="49"/>
      <c r="V271" s="49"/>
      <c r="W271" s="49"/>
      <c r="X271" s="49"/>
      <c r="Y271" s="49"/>
    </row>
    <row r="272" spans="1:25" s="50" customFormat="1" x14ac:dyDescent="0.2">
      <c r="A272" s="44" t="s">
        <v>11</v>
      </c>
      <c r="B272" s="183" t="s">
        <v>12</v>
      </c>
      <c r="C272" s="185" t="s">
        <v>13</v>
      </c>
      <c r="D272" s="187" t="s">
        <v>14</v>
      </c>
      <c r="E272" s="188"/>
      <c r="F272" s="188"/>
      <c r="G272" s="187" t="s">
        <v>15</v>
      </c>
      <c r="H272" s="188"/>
      <c r="I272" s="188"/>
      <c r="J272" s="187" t="s">
        <v>16</v>
      </c>
      <c r="K272" s="188"/>
      <c r="L272" s="188"/>
      <c r="M272" s="187" t="s">
        <v>17</v>
      </c>
      <c r="N272" s="188"/>
      <c r="O272" s="188"/>
      <c r="P272" s="49"/>
      <c r="Q272" s="49"/>
      <c r="R272" s="49"/>
      <c r="S272" s="49"/>
      <c r="T272" s="49"/>
      <c r="U272" s="49"/>
      <c r="V272" s="49"/>
      <c r="W272" s="49"/>
      <c r="X272" s="49"/>
      <c r="Y272" s="49"/>
    </row>
    <row r="273" spans="1:25" x14ac:dyDescent="0.2">
      <c r="A273" s="44" t="s">
        <v>67</v>
      </c>
      <c r="B273" s="184"/>
      <c r="C273" s="186"/>
      <c r="D273" s="97" t="s">
        <v>19</v>
      </c>
      <c r="E273" s="97" t="s">
        <v>20</v>
      </c>
      <c r="F273" s="97" t="s">
        <v>21</v>
      </c>
      <c r="G273" s="97" t="s">
        <v>19</v>
      </c>
      <c r="H273" s="97" t="s">
        <v>20</v>
      </c>
      <c r="I273" s="97" t="s">
        <v>21</v>
      </c>
      <c r="J273" s="97" t="s">
        <v>19</v>
      </c>
      <c r="K273" s="97" t="s">
        <v>20</v>
      </c>
      <c r="L273" s="97" t="s">
        <v>21</v>
      </c>
      <c r="M273" s="97" t="s">
        <v>19</v>
      </c>
      <c r="N273" s="97" t="s">
        <v>20</v>
      </c>
      <c r="O273" s="97" t="s">
        <v>21</v>
      </c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x14ac:dyDescent="0.2">
      <c r="A274" s="36" t="s">
        <v>176</v>
      </c>
      <c r="B274" s="36" t="s">
        <v>99</v>
      </c>
      <c r="C274" s="114" t="s">
        <v>22</v>
      </c>
      <c r="D274" s="37">
        <v>8</v>
      </c>
      <c r="E274" s="37">
        <v>3</v>
      </c>
      <c r="F274" s="37">
        <f>SUM(D274:E274)</f>
        <v>11</v>
      </c>
      <c r="G274" s="37">
        <v>6</v>
      </c>
      <c r="H274" s="37">
        <v>2</v>
      </c>
      <c r="I274" s="37">
        <f>SUM(G274:H274)</f>
        <v>8</v>
      </c>
      <c r="J274" s="105">
        <v>8</v>
      </c>
      <c r="K274" s="105">
        <v>4</v>
      </c>
      <c r="L274" s="37">
        <f>SUM(J274:K274)</f>
        <v>12</v>
      </c>
      <c r="M274" s="37">
        <f t="shared" ref="M274:N274" si="241">SUM(G274,J274)</f>
        <v>14</v>
      </c>
      <c r="N274" s="37">
        <f t="shared" si="241"/>
        <v>6</v>
      </c>
      <c r="O274" s="37">
        <f>SUM(M274:N274)</f>
        <v>20</v>
      </c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s="96" customFormat="1" x14ac:dyDescent="0.2">
      <c r="A275" s="106"/>
      <c r="B275" s="107"/>
      <c r="C275" s="95" t="s">
        <v>26</v>
      </c>
      <c r="D275" s="37">
        <f>SUM(D274)</f>
        <v>8</v>
      </c>
      <c r="E275" s="37">
        <f t="shared" ref="E275:O275" si="242">SUM(E274)</f>
        <v>3</v>
      </c>
      <c r="F275" s="37">
        <f t="shared" si="242"/>
        <v>11</v>
      </c>
      <c r="G275" s="37">
        <f t="shared" si="242"/>
        <v>6</v>
      </c>
      <c r="H275" s="37">
        <f t="shared" si="242"/>
        <v>2</v>
      </c>
      <c r="I275" s="37">
        <f t="shared" si="242"/>
        <v>8</v>
      </c>
      <c r="J275" s="37">
        <f t="shared" si="242"/>
        <v>8</v>
      </c>
      <c r="K275" s="37">
        <f t="shared" si="242"/>
        <v>4</v>
      </c>
      <c r="L275" s="37">
        <f t="shared" si="242"/>
        <v>12</v>
      </c>
      <c r="M275" s="37">
        <f t="shared" si="242"/>
        <v>14</v>
      </c>
      <c r="N275" s="37">
        <f t="shared" si="242"/>
        <v>6</v>
      </c>
      <c r="O275" s="37">
        <f t="shared" si="242"/>
        <v>20</v>
      </c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x14ac:dyDescent="0.2">
      <c r="A276" s="152" t="s">
        <v>31</v>
      </c>
      <c r="B276" s="172"/>
      <c r="C276" s="173"/>
      <c r="D276" s="123">
        <f>SUM(D275,D269,D263)</f>
        <v>65</v>
      </c>
      <c r="E276" s="123">
        <f t="shared" ref="E276:O276" si="243">SUM(E275,E269,E263)</f>
        <v>70</v>
      </c>
      <c r="F276" s="123">
        <f t="shared" si="243"/>
        <v>135</v>
      </c>
      <c r="G276" s="123">
        <f t="shared" si="243"/>
        <v>61</v>
      </c>
      <c r="H276" s="123">
        <f t="shared" si="243"/>
        <v>62</v>
      </c>
      <c r="I276" s="123">
        <f t="shared" si="243"/>
        <v>123</v>
      </c>
      <c r="J276" s="123">
        <f t="shared" si="243"/>
        <v>145</v>
      </c>
      <c r="K276" s="123">
        <f t="shared" si="243"/>
        <v>195</v>
      </c>
      <c r="L276" s="123">
        <f t="shared" si="243"/>
        <v>340</v>
      </c>
      <c r="M276" s="123">
        <f t="shared" si="243"/>
        <v>206</v>
      </c>
      <c r="N276" s="123">
        <f t="shared" si="243"/>
        <v>257</v>
      </c>
      <c r="O276" s="123">
        <f t="shared" si="243"/>
        <v>463</v>
      </c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x14ac:dyDescent="0.2">
      <c r="A277" s="24"/>
      <c r="B277" s="24"/>
      <c r="C277" s="55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x14ac:dyDescent="0.2">
      <c r="A278" s="24"/>
      <c r="B278" s="24"/>
      <c r="C278" s="25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s="50" customFormat="1" x14ac:dyDescent="0.2">
      <c r="A279" s="199" t="s">
        <v>41</v>
      </c>
      <c r="B279" s="186"/>
      <c r="C279" s="186"/>
      <c r="D279" s="186"/>
      <c r="E279" s="186"/>
      <c r="F279" s="186"/>
      <c r="G279" s="187" t="s">
        <v>10</v>
      </c>
      <c r="H279" s="188"/>
      <c r="I279" s="188"/>
      <c r="J279" s="188"/>
      <c r="K279" s="188"/>
      <c r="L279" s="188"/>
      <c r="M279" s="188"/>
      <c r="N279" s="188"/>
      <c r="O279" s="188"/>
      <c r="P279" s="49"/>
      <c r="Q279" s="49"/>
      <c r="R279" s="49"/>
      <c r="S279" s="49"/>
      <c r="T279" s="49"/>
      <c r="U279" s="49"/>
      <c r="V279" s="49"/>
      <c r="W279" s="49"/>
      <c r="X279" s="49"/>
      <c r="Y279" s="49"/>
    </row>
    <row r="280" spans="1:25" s="50" customFormat="1" ht="12.75" customHeight="1" x14ac:dyDescent="0.2">
      <c r="A280" s="112" t="s">
        <v>11</v>
      </c>
      <c r="B280" s="110" t="s">
        <v>12</v>
      </c>
      <c r="C280" s="111" t="s">
        <v>13</v>
      </c>
      <c r="D280" s="190" t="s">
        <v>14</v>
      </c>
      <c r="E280" s="191"/>
      <c r="F280" s="191"/>
      <c r="G280" s="190" t="s">
        <v>15</v>
      </c>
      <c r="H280" s="191"/>
      <c r="I280" s="191"/>
      <c r="J280" s="190" t="s">
        <v>16</v>
      </c>
      <c r="K280" s="191"/>
      <c r="L280" s="191"/>
      <c r="M280" s="190" t="s">
        <v>17</v>
      </c>
      <c r="N280" s="191"/>
      <c r="O280" s="191"/>
      <c r="P280" s="49"/>
      <c r="Q280" s="49"/>
      <c r="R280" s="49"/>
      <c r="S280" s="49"/>
      <c r="T280" s="49"/>
      <c r="U280" s="49"/>
      <c r="V280" s="49"/>
      <c r="W280" s="49"/>
      <c r="X280" s="49"/>
      <c r="Y280" s="49"/>
    </row>
    <row r="281" spans="1:25" s="96" customFormat="1" x14ac:dyDescent="0.2">
      <c r="A281" s="11" t="s">
        <v>210</v>
      </c>
      <c r="B281" s="110"/>
      <c r="C281" s="111"/>
      <c r="D281" s="20" t="s">
        <v>19</v>
      </c>
      <c r="E281" s="20" t="s">
        <v>20</v>
      </c>
      <c r="F281" s="20" t="s">
        <v>21</v>
      </c>
      <c r="G281" s="20" t="s">
        <v>19</v>
      </c>
      <c r="H281" s="20" t="s">
        <v>20</v>
      </c>
      <c r="I281" s="20" t="s">
        <v>21</v>
      </c>
      <c r="J281" s="20" t="s">
        <v>19</v>
      </c>
      <c r="K281" s="20" t="s">
        <v>20</v>
      </c>
      <c r="L281" s="20" t="s">
        <v>21</v>
      </c>
      <c r="M281" s="20" t="s">
        <v>19</v>
      </c>
      <c r="N281" s="20" t="s">
        <v>20</v>
      </c>
      <c r="O281" s="20" t="s">
        <v>21</v>
      </c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s="129" customFormat="1" ht="22.5" x14ac:dyDescent="0.2">
      <c r="A282" s="14" t="s">
        <v>211</v>
      </c>
      <c r="B282" s="14" t="s">
        <v>228</v>
      </c>
      <c r="C282" s="22" t="s">
        <v>39</v>
      </c>
      <c r="D282" s="35">
        <v>0</v>
      </c>
      <c r="E282" s="35">
        <v>0</v>
      </c>
      <c r="F282" s="16">
        <f>SUM(D282:E282)</f>
        <v>0</v>
      </c>
      <c r="G282" s="35">
        <v>0</v>
      </c>
      <c r="H282" s="35">
        <v>0</v>
      </c>
      <c r="I282" s="16">
        <f>SUM(G282:H282)</f>
        <v>0</v>
      </c>
      <c r="J282" s="16">
        <v>18</v>
      </c>
      <c r="K282" s="16">
        <v>5</v>
      </c>
      <c r="L282" s="16">
        <f>SUM(J282:K282)</f>
        <v>23</v>
      </c>
      <c r="M282" s="16">
        <f t="shared" ref="M282:N285" si="244">G282+J282</f>
        <v>18</v>
      </c>
      <c r="N282" s="16">
        <f t="shared" si="244"/>
        <v>5</v>
      </c>
      <c r="O282" s="16">
        <f>SUM(M282:N282)</f>
        <v>23</v>
      </c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s="50" customFormat="1" ht="15" customHeight="1" x14ac:dyDescent="0.2">
      <c r="A283" s="32" t="s">
        <v>214</v>
      </c>
      <c r="B283" s="32" t="s">
        <v>113</v>
      </c>
      <c r="C283" s="22" t="s">
        <v>39</v>
      </c>
      <c r="D283" s="93">
        <v>0</v>
      </c>
      <c r="E283" s="93">
        <v>0</v>
      </c>
      <c r="F283" s="33">
        <f>SUM(D283:E283)</f>
        <v>0</v>
      </c>
      <c r="G283" s="93">
        <v>0</v>
      </c>
      <c r="H283" s="93">
        <v>0</v>
      </c>
      <c r="I283" s="33">
        <f>SUM(G283:H283)</f>
        <v>0</v>
      </c>
      <c r="J283" s="33">
        <v>29</v>
      </c>
      <c r="K283" s="33">
        <v>29</v>
      </c>
      <c r="L283" s="33">
        <f>SUM(J283:K283)</f>
        <v>58</v>
      </c>
      <c r="M283" s="33">
        <f t="shared" si="244"/>
        <v>29</v>
      </c>
      <c r="N283" s="33">
        <f t="shared" si="244"/>
        <v>29</v>
      </c>
      <c r="O283" s="33">
        <f>SUM(M283:N283)</f>
        <v>58</v>
      </c>
      <c r="P283" s="49"/>
      <c r="Q283" s="49"/>
      <c r="R283" s="49"/>
      <c r="S283" s="49"/>
      <c r="T283" s="49"/>
      <c r="U283" s="49"/>
      <c r="V283" s="49"/>
      <c r="W283" s="49"/>
      <c r="X283" s="49"/>
      <c r="Y283" s="49"/>
    </row>
    <row r="284" spans="1:25" s="129" customFormat="1" ht="25.5" customHeight="1" x14ac:dyDescent="0.2">
      <c r="A284" s="14" t="s">
        <v>213</v>
      </c>
      <c r="B284" s="14" t="s">
        <v>231</v>
      </c>
      <c r="C284" s="22" t="s">
        <v>39</v>
      </c>
      <c r="D284" s="35">
        <v>0</v>
      </c>
      <c r="E284" s="35">
        <v>0</v>
      </c>
      <c r="F284" s="16">
        <f>SUM(D284:E284)</f>
        <v>0</v>
      </c>
      <c r="G284" s="35">
        <v>0</v>
      </c>
      <c r="H284" s="35">
        <v>0</v>
      </c>
      <c r="I284" s="16">
        <f>SUM(G284:H284)</f>
        <v>0</v>
      </c>
      <c r="J284" s="16">
        <v>14</v>
      </c>
      <c r="K284" s="16">
        <v>22</v>
      </c>
      <c r="L284" s="16">
        <f>SUM(J284:K284)</f>
        <v>36</v>
      </c>
      <c r="M284" s="16">
        <f t="shared" si="244"/>
        <v>14</v>
      </c>
      <c r="N284" s="16">
        <f t="shared" si="244"/>
        <v>22</v>
      </c>
      <c r="O284" s="16">
        <f>SUM(M284:N284)</f>
        <v>36</v>
      </c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s="129" customFormat="1" ht="15" customHeight="1" x14ac:dyDescent="0.2">
      <c r="A285" s="32" t="s">
        <v>215</v>
      </c>
      <c r="B285" s="32" t="s">
        <v>110</v>
      </c>
      <c r="C285" s="92" t="s">
        <v>39</v>
      </c>
      <c r="D285" s="93">
        <v>0</v>
      </c>
      <c r="E285" s="93">
        <v>0</v>
      </c>
      <c r="F285" s="33">
        <f>SUM(D285:E285)</f>
        <v>0</v>
      </c>
      <c r="G285" s="93">
        <v>0</v>
      </c>
      <c r="H285" s="93">
        <v>0</v>
      </c>
      <c r="I285" s="33">
        <f>SUM(G285:H285)</f>
        <v>0</v>
      </c>
      <c r="J285" s="33">
        <v>26</v>
      </c>
      <c r="K285" s="33">
        <v>43</v>
      </c>
      <c r="L285" s="33">
        <f>SUM(J285:K285)</f>
        <v>69</v>
      </c>
      <c r="M285" s="33">
        <f t="shared" si="244"/>
        <v>26</v>
      </c>
      <c r="N285" s="33">
        <f t="shared" si="244"/>
        <v>43</v>
      </c>
      <c r="O285" s="33">
        <f>SUM(M285:N285)</f>
        <v>69</v>
      </c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s="50" customFormat="1" x14ac:dyDescent="0.2">
      <c r="A286" s="187" t="s">
        <v>26</v>
      </c>
      <c r="B286" s="187"/>
      <c r="C286" s="187"/>
      <c r="D286" s="35">
        <f t="shared" ref="D286:O286" si="245">SUM(D282:D285)</f>
        <v>0</v>
      </c>
      <c r="E286" s="35">
        <f t="shared" si="245"/>
        <v>0</v>
      </c>
      <c r="F286" s="35">
        <f t="shared" si="245"/>
        <v>0</v>
      </c>
      <c r="G286" s="35">
        <f t="shared" si="245"/>
        <v>0</v>
      </c>
      <c r="H286" s="35">
        <f t="shared" si="245"/>
        <v>0</v>
      </c>
      <c r="I286" s="35">
        <f t="shared" si="245"/>
        <v>0</v>
      </c>
      <c r="J286" s="35">
        <f t="shared" si="245"/>
        <v>87</v>
      </c>
      <c r="K286" s="35">
        <f t="shared" si="245"/>
        <v>99</v>
      </c>
      <c r="L286" s="35">
        <f t="shared" si="245"/>
        <v>186</v>
      </c>
      <c r="M286" s="35">
        <f t="shared" si="245"/>
        <v>87</v>
      </c>
      <c r="N286" s="35">
        <f t="shared" si="245"/>
        <v>99</v>
      </c>
      <c r="O286" s="35">
        <f t="shared" si="245"/>
        <v>186</v>
      </c>
      <c r="P286" s="49"/>
      <c r="Q286" s="49"/>
      <c r="R286" s="49"/>
      <c r="S286" s="49"/>
      <c r="T286" s="49"/>
      <c r="U286" s="49"/>
      <c r="V286" s="49"/>
      <c r="W286" s="49"/>
      <c r="X286" s="49"/>
      <c r="Y286" s="49"/>
    </row>
    <row r="287" spans="1:25" s="50" customFormat="1" x14ac:dyDescent="0.2">
      <c r="A287" s="113"/>
      <c r="B287" s="113"/>
      <c r="C287" s="113"/>
      <c r="D287" s="113"/>
      <c r="E287" s="113"/>
      <c r="F287" s="113"/>
      <c r="G287" s="43"/>
      <c r="H287" s="100"/>
      <c r="I287" s="100"/>
      <c r="J287" s="100"/>
      <c r="K287" s="100"/>
      <c r="L287" s="100"/>
      <c r="M287" s="100"/>
      <c r="N287" s="100"/>
      <c r="O287" s="100"/>
      <c r="P287" s="49"/>
      <c r="Q287" s="49"/>
      <c r="R287" s="49"/>
      <c r="S287" s="49"/>
      <c r="T287" s="49"/>
      <c r="U287" s="49"/>
      <c r="V287" s="49"/>
      <c r="W287" s="49"/>
      <c r="X287" s="49"/>
      <c r="Y287" s="49"/>
    </row>
    <row r="288" spans="1:25" s="50" customFormat="1" x14ac:dyDescent="0.2">
      <c r="A288" s="116" t="s">
        <v>11</v>
      </c>
      <c r="B288" s="183" t="s">
        <v>12</v>
      </c>
      <c r="C288" s="185" t="s">
        <v>13</v>
      </c>
      <c r="D288" s="187" t="s">
        <v>14</v>
      </c>
      <c r="E288" s="188"/>
      <c r="F288" s="188"/>
      <c r="G288" s="187" t="s">
        <v>15</v>
      </c>
      <c r="H288" s="188"/>
      <c r="I288" s="188"/>
      <c r="J288" s="187" t="s">
        <v>16</v>
      </c>
      <c r="K288" s="188"/>
      <c r="L288" s="188"/>
      <c r="M288" s="187" t="s">
        <v>17</v>
      </c>
      <c r="N288" s="188"/>
      <c r="O288" s="188"/>
      <c r="P288" s="49"/>
      <c r="Q288" s="49"/>
      <c r="R288" s="49"/>
      <c r="S288" s="49"/>
      <c r="T288" s="49"/>
      <c r="U288" s="49"/>
      <c r="V288" s="49"/>
      <c r="W288" s="49"/>
      <c r="X288" s="49"/>
      <c r="Y288" s="49"/>
    </row>
    <row r="289" spans="1:25" x14ac:dyDescent="0.2">
      <c r="A289" s="116" t="s">
        <v>18</v>
      </c>
      <c r="B289" s="184"/>
      <c r="C289" s="186"/>
      <c r="D289" s="117" t="s">
        <v>19</v>
      </c>
      <c r="E289" s="117" t="s">
        <v>20</v>
      </c>
      <c r="F289" s="117" t="s">
        <v>21</v>
      </c>
      <c r="G289" s="117" t="s">
        <v>19</v>
      </c>
      <c r="H289" s="117" t="s">
        <v>20</v>
      </c>
      <c r="I289" s="117" t="s">
        <v>21</v>
      </c>
      <c r="J289" s="117" t="s">
        <v>19</v>
      </c>
      <c r="K289" s="117" t="s">
        <v>20</v>
      </c>
      <c r="L289" s="117" t="s">
        <v>21</v>
      </c>
      <c r="M289" s="117" t="s">
        <v>19</v>
      </c>
      <c r="N289" s="117" t="s">
        <v>20</v>
      </c>
      <c r="O289" s="117" t="s">
        <v>21</v>
      </c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s="129" customFormat="1" x14ac:dyDescent="0.2">
      <c r="A290" s="36" t="s">
        <v>151</v>
      </c>
      <c r="B290" s="36" t="s">
        <v>109</v>
      </c>
      <c r="C290" s="102" t="s">
        <v>39</v>
      </c>
      <c r="D290" s="105">
        <v>8</v>
      </c>
      <c r="E290" s="105">
        <v>9</v>
      </c>
      <c r="F290" s="37">
        <f>SUM(D290:E290)</f>
        <v>17</v>
      </c>
      <c r="G290" s="105">
        <v>7</v>
      </c>
      <c r="H290" s="105">
        <v>8</v>
      </c>
      <c r="I290" s="37">
        <f>SUM(G290:H290)</f>
        <v>15</v>
      </c>
      <c r="J290" s="105">
        <v>14</v>
      </c>
      <c r="K290" s="105">
        <v>32</v>
      </c>
      <c r="L290" s="37">
        <f>SUM(J290:K290)</f>
        <v>46</v>
      </c>
      <c r="M290" s="37">
        <f t="shared" ref="M290:N294" si="246">SUM(G290,J290)</f>
        <v>21</v>
      </c>
      <c r="N290" s="37">
        <f t="shared" si="246"/>
        <v>40</v>
      </c>
      <c r="O290" s="37">
        <f>SUM(M290:N290)</f>
        <v>61</v>
      </c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s="129" customFormat="1" x14ac:dyDescent="0.2">
      <c r="A291" s="36" t="s">
        <v>222</v>
      </c>
      <c r="B291" s="36" t="s">
        <v>113</v>
      </c>
      <c r="C291" s="22" t="s">
        <v>39</v>
      </c>
      <c r="D291" s="105">
        <v>0</v>
      </c>
      <c r="E291" s="105">
        <v>0</v>
      </c>
      <c r="F291" s="16">
        <f t="shared" ref="F291:F294" si="247">SUM(D291:E291)</f>
        <v>0</v>
      </c>
      <c r="G291" s="105">
        <v>0</v>
      </c>
      <c r="H291" s="105">
        <v>0</v>
      </c>
      <c r="I291" s="16">
        <f t="shared" ref="I291:I293" si="248">SUM(G291:H291)</f>
        <v>0</v>
      </c>
      <c r="J291" s="37">
        <v>9</v>
      </c>
      <c r="K291" s="37">
        <v>9</v>
      </c>
      <c r="L291" s="16">
        <f t="shared" ref="L291:L294" si="249">SUM(J291:K291)</f>
        <v>18</v>
      </c>
      <c r="M291" s="16">
        <f t="shared" si="246"/>
        <v>9</v>
      </c>
      <c r="N291" s="16">
        <f t="shared" si="246"/>
        <v>9</v>
      </c>
      <c r="O291" s="16">
        <f t="shared" ref="O291:O294" si="250">SUM(M291:N291)</f>
        <v>18</v>
      </c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s="129" customFormat="1" x14ac:dyDescent="0.2">
      <c r="A292" s="14" t="s">
        <v>223</v>
      </c>
      <c r="B292" s="14" t="s">
        <v>231</v>
      </c>
      <c r="C292" s="22" t="s">
        <v>39</v>
      </c>
      <c r="D292" s="35">
        <v>0</v>
      </c>
      <c r="E292" s="35">
        <v>0</v>
      </c>
      <c r="F292" s="16">
        <f t="shared" si="247"/>
        <v>0</v>
      </c>
      <c r="G292" s="35">
        <v>0</v>
      </c>
      <c r="H292" s="35">
        <v>0</v>
      </c>
      <c r="I292" s="16">
        <f>SUM(G292:H292)</f>
        <v>0</v>
      </c>
      <c r="J292" s="16">
        <v>4</v>
      </c>
      <c r="K292" s="16">
        <v>16</v>
      </c>
      <c r="L292" s="16">
        <f t="shared" si="249"/>
        <v>20</v>
      </c>
      <c r="M292" s="16">
        <f t="shared" si="246"/>
        <v>4</v>
      </c>
      <c r="N292" s="16">
        <f t="shared" si="246"/>
        <v>16</v>
      </c>
      <c r="O292" s="16">
        <f t="shared" si="250"/>
        <v>20</v>
      </c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s="129" customFormat="1" x14ac:dyDescent="0.2">
      <c r="A293" s="14" t="s">
        <v>224</v>
      </c>
      <c r="B293" s="14" t="s">
        <v>110</v>
      </c>
      <c r="C293" s="22" t="s">
        <v>39</v>
      </c>
      <c r="D293" s="93">
        <v>0</v>
      </c>
      <c r="E293" s="93">
        <v>0</v>
      </c>
      <c r="F293" s="16">
        <f t="shared" si="247"/>
        <v>0</v>
      </c>
      <c r="G293" s="93">
        <v>0</v>
      </c>
      <c r="H293" s="93">
        <v>0</v>
      </c>
      <c r="I293" s="16">
        <f t="shared" si="248"/>
        <v>0</v>
      </c>
      <c r="J293" s="33">
        <v>18</v>
      </c>
      <c r="K293" s="33">
        <v>30</v>
      </c>
      <c r="L293" s="16">
        <f t="shared" si="249"/>
        <v>48</v>
      </c>
      <c r="M293" s="33">
        <f t="shared" si="246"/>
        <v>18</v>
      </c>
      <c r="N293" s="33">
        <f t="shared" si="246"/>
        <v>30</v>
      </c>
      <c r="O293" s="16">
        <f t="shared" si="250"/>
        <v>48</v>
      </c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s="128" customFormat="1" ht="22.5" x14ac:dyDescent="0.2">
      <c r="A294" s="14" t="s">
        <v>232</v>
      </c>
      <c r="B294" s="14" t="s">
        <v>228</v>
      </c>
      <c r="C294" s="115" t="s">
        <v>39</v>
      </c>
      <c r="D294" s="35">
        <v>0</v>
      </c>
      <c r="E294" s="35">
        <v>0</v>
      </c>
      <c r="F294" s="16">
        <f t="shared" si="247"/>
        <v>0</v>
      </c>
      <c r="G294" s="35">
        <v>0</v>
      </c>
      <c r="H294" s="35">
        <v>0</v>
      </c>
      <c r="I294" s="16">
        <f>SUM(G294:H294)</f>
        <v>0</v>
      </c>
      <c r="J294" s="35">
        <v>0</v>
      </c>
      <c r="K294" s="35">
        <v>0</v>
      </c>
      <c r="L294" s="16">
        <f t="shared" si="249"/>
        <v>0</v>
      </c>
      <c r="M294" s="33">
        <f t="shared" si="246"/>
        <v>0</v>
      </c>
      <c r="N294" s="33">
        <f t="shared" si="246"/>
        <v>0</v>
      </c>
      <c r="O294" s="16">
        <f t="shared" si="250"/>
        <v>0</v>
      </c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s="96" customFormat="1" x14ac:dyDescent="0.2">
      <c r="A295" s="149" t="s">
        <v>26</v>
      </c>
      <c r="B295" s="179"/>
      <c r="C295" s="179"/>
      <c r="D295" s="35">
        <f>SUM(D290:D294)</f>
        <v>8</v>
      </c>
      <c r="E295" s="35">
        <f t="shared" ref="E295:O295" si="251">SUM(E290:E294)</f>
        <v>9</v>
      </c>
      <c r="F295" s="35">
        <f t="shared" si="251"/>
        <v>17</v>
      </c>
      <c r="G295" s="35">
        <f t="shared" si="251"/>
        <v>7</v>
      </c>
      <c r="H295" s="35">
        <f t="shared" si="251"/>
        <v>8</v>
      </c>
      <c r="I295" s="35">
        <f t="shared" si="251"/>
        <v>15</v>
      </c>
      <c r="J295" s="35">
        <f t="shared" si="251"/>
        <v>45</v>
      </c>
      <c r="K295" s="35">
        <f t="shared" si="251"/>
        <v>87</v>
      </c>
      <c r="L295" s="35">
        <f t="shared" si="251"/>
        <v>132</v>
      </c>
      <c r="M295" s="35">
        <f t="shared" si="251"/>
        <v>52</v>
      </c>
      <c r="N295" s="35">
        <f t="shared" si="251"/>
        <v>95</v>
      </c>
      <c r="O295" s="35">
        <f t="shared" si="251"/>
        <v>147</v>
      </c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x14ac:dyDescent="0.2">
      <c r="A296" s="152" t="s">
        <v>31</v>
      </c>
      <c r="B296" s="172"/>
      <c r="C296" s="173"/>
      <c r="D296" s="123">
        <f>SUM(D295,D286)</f>
        <v>8</v>
      </c>
      <c r="E296" s="123">
        <f t="shared" ref="E296:O296" si="252">SUM(E295,E286)</f>
        <v>9</v>
      </c>
      <c r="F296" s="123">
        <f t="shared" si="252"/>
        <v>17</v>
      </c>
      <c r="G296" s="123">
        <f t="shared" si="252"/>
        <v>7</v>
      </c>
      <c r="H296" s="123">
        <f t="shared" si="252"/>
        <v>8</v>
      </c>
      <c r="I296" s="123">
        <f t="shared" si="252"/>
        <v>15</v>
      </c>
      <c r="J296" s="123">
        <f t="shared" si="252"/>
        <v>132</v>
      </c>
      <c r="K296" s="123">
        <f t="shared" si="252"/>
        <v>186</v>
      </c>
      <c r="L296" s="123">
        <f t="shared" si="252"/>
        <v>318</v>
      </c>
      <c r="M296" s="123">
        <f t="shared" si="252"/>
        <v>139</v>
      </c>
      <c r="N296" s="123">
        <f t="shared" si="252"/>
        <v>194</v>
      </c>
      <c r="O296" s="123">
        <f t="shared" si="252"/>
        <v>333</v>
      </c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s="119" customFormat="1" x14ac:dyDescent="0.2">
      <c r="A297" s="18"/>
      <c r="B297" s="18"/>
      <c r="C297" s="18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x14ac:dyDescent="0.2">
      <c r="A298" s="150" t="s">
        <v>52</v>
      </c>
      <c r="B298" s="174"/>
      <c r="C298" s="174"/>
      <c r="D298" s="174"/>
      <c r="E298" s="174"/>
      <c r="F298" s="175"/>
      <c r="G298" s="149" t="s">
        <v>10</v>
      </c>
      <c r="H298" s="148"/>
      <c r="I298" s="148"/>
      <c r="J298" s="148"/>
      <c r="K298" s="148"/>
      <c r="L298" s="148"/>
      <c r="M298" s="148"/>
      <c r="N298" s="148"/>
      <c r="O298" s="138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x14ac:dyDescent="0.2">
      <c r="A299" s="11" t="s">
        <v>11</v>
      </c>
      <c r="B299" s="153" t="s">
        <v>12</v>
      </c>
      <c r="C299" s="155" t="s">
        <v>13</v>
      </c>
      <c r="D299" s="149" t="s">
        <v>14</v>
      </c>
      <c r="E299" s="148"/>
      <c r="F299" s="138"/>
      <c r="G299" s="149" t="s">
        <v>15</v>
      </c>
      <c r="H299" s="148"/>
      <c r="I299" s="138"/>
      <c r="J299" s="149" t="s">
        <v>16</v>
      </c>
      <c r="K299" s="148"/>
      <c r="L299" s="138"/>
      <c r="M299" s="149" t="s">
        <v>17</v>
      </c>
      <c r="N299" s="148"/>
      <c r="O299" s="138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x14ac:dyDescent="0.2">
      <c r="A300" s="11" t="s">
        <v>18</v>
      </c>
      <c r="B300" s="154"/>
      <c r="C300" s="156"/>
      <c r="D300" s="20" t="s">
        <v>19</v>
      </c>
      <c r="E300" s="20" t="s">
        <v>20</v>
      </c>
      <c r="F300" s="20" t="s">
        <v>21</v>
      </c>
      <c r="G300" s="20" t="s">
        <v>19</v>
      </c>
      <c r="H300" s="20" t="s">
        <v>20</v>
      </c>
      <c r="I300" s="20" t="s">
        <v>21</v>
      </c>
      <c r="J300" s="20" t="s">
        <v>19</v>
      </c>
      <c r="K300" s="20" t="s">
        <v>20</v>
      </c>
      <c r="L300" s="20" t="s">
        <v>21</v>
      </c>
      <c r="M300" s="20" t="s">
        <v>19</v>
      </c>
      <c r="N300" s="20" t="s">
        <v>20</v>
      </c>
      <c r="O300" s="20" t="s">
        <v>21</v>
      </c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s="129" customFormat="1" ht="22.5" x14ac:dyDescent="0.2">
      <c r="A301" s="14" t="s">
        <v>177</v>
      </c>
      <c r="B301" s="14" t="s">
        <v>120</v>
      </c>
      <c r="C301" s="22" t="s">
        <v>55</v>
      </c>
      <c r="D301" s="35">
        <v>75</v>
      </c>
      <c r="E301" s="35">
        <v>107</v>
      </c>
      <c r="F301" s="16">
        <f>SUM(D301:E301)</f>
        <v>182</v>
      </c>
      <c r="G301" s="35">
        <v>66</v>
      </c>
      <c r="H301" s="35">
        <v>96</v>
      </c>
      <c r="I301" s="16">
        <f>SUM(G301:H301)</f>
        <v>162</v>
      </c>
      <c r="J301" s="35">
        <v>118</v>
      </c>
      <c r="K301" s="35">
        <v>191</v>
      </c>
      <c r="L301" s="16">
        <f>SUM(J301:K301)</f>
        <v>309</v>
      </c>
      <c r="M301" s="16">
        <f t="shared" ref="M301:N301" si="253">SUM(G301,J301)</f>
        <v>184</v>
      </c>
      <c r="N301" s="16">
        <f t="shared" si="253"/>
        <v>287</v>
      </c>
      <c r="O301" s="16">
        <f>SUM(M301:N301)</f>
        <v>471</v>
      </c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x14ac:dyDescent="0.2">
      <c r="A302" s="152" t="s">
        <v>31</v>
      </c>
      <c r="B302" s="172"/>
      <c r="C302" s="173"/>
      <c r="D302" s="123">
        <f t="shared" ref="D302:O302" si="254">SUM(D301)</f>
        <v>75</v>
      </c>
      <c r="E302" s="123">
        <f t="shared" si="254"/>
        <v>107</v>
      </c>
      <c r="F302" s="123">
        <f t="shared" si="254"/>
        <v>182</v>
      </c>
      <c r="G302" s="123">
        <f t="shared" si="254"/>
        <v>66</v>
      </c>
      <c r="H302" s="123">
        <f t="shared" si="254"/>
        <v>96</v>
      </c>
      <c r="I302" s="123">
        <f t="shared" si="254"/>
        <v>162</v>
      </c>
      <c r="J302" s="123">
        <f t="shared" si="254"/>
        <v>118</v>
      </c>
      <c r="K302" s="123">
        <f t="shared" si="254"/>
        <v>191</v>
      </c>
      <c r="L302" s="123">
        <f t="shared" si="254"/>
        <v>309</v>
      </c>
      <c r="M302" s="123">
        <f t="shared" si="254"/>
        <v>184</v>
      </c>
      <c r="N302" s="123">
        <f t="shared" si="254"/>
        <v>287</v>
      </c>
      <c r="O302" s="123">
        <f t="shared" si="254"/>
        <v>471</v>
      </c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s="119" customFormat="1" x14ac:dyDescent="0.2">
      <c r="A303" s="18"/>
      <c r="B303" s="18"/>
      <c r="C303" s="18"/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x14ac:dyDescent="0.2">
      <c r="A304" s="24"/>
      <c r="B304" s="24"/>
      <c r="C304" s="25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x14ac:dyDescent="0.2">
      <c r="A305" s="150" t="s">
        <v>90</v>
      </c>
      <c r="B305" s="174"/>
      <c r="C305" s="174"/>
      <c r="D305" s="174"/>
      <c r="E305" s="174"/>
      <c r="F305" s="175"/>
      <c r="G305" s="149" t="s">
        <v>10</v>
      </c>
      <c r="H305" s="148"/>
      <c r="I305" s="148"/>
      <c r="J305" s="148"/>
      <c r="K305" s="148"/>
      <c r="L305" s="148"/>
      <c r="M305" s="148"/>
      <c r="N305" s="148"/>
      <c r="O305" s="138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x14ac:dyDescent="0.2">
      <c r="A306" s="11" t="s">
        <v>11</v>
      </c>
      <c r="B306" s="153" t="s">
        <v>12</v>
      </c>
      <c r="C306" s="155" t="s">
        <v>13</v>
      </c>
      <c r="D306" s="149" t="s">
        <v>14</v>
      </c>
      <c r="E306" s="148"/>
      <c r="F306" s="138"/>
      <c r="G306" s="149" t="s">
        <v>15</v>
      </c>
      <c r="H306" s="148"/>
      <c r="I306" s="138"/>
      <c r="J306" s="149" t="s">
        <v>16</v>
      </c>
      <c r="K306" s="148"/>
      <c r="L306" s="138"/>
      <c r="M306" s="149" t="s">
        <v>17</v>
      </c>
      <c r="N306" s="148"/>
      <c r="O306" s="138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 x14ac:dyDescent="0.2">
      <c r="A307" s="11" t="s">
        <v>18</v>
      </c>
      <c r="B307" s="154"/>
      <c r="C307" s="156"/>
      <c r="D307" s="20" t="s">
        <v>19</v>
      </c>
      <c r="E307" s="20" t="s">
        <v>20</v>
      </c>
      <c r="F307" s="20" t="s">
        <v>21</v>
      </c>
      <c r="G307" s="20" t="s">
        <v>19</v>
      </c>
      <c r="H307" s="20" t="s">
        <v>20</v>
      </c>
      <c r="I307" s="20" t="s">
        <v>21</v>
      </c>
      <c r="J307" s="20" t="s">
        <v>19</v>
      </c>
      <c r="K307" s="20" t="s">
        <v>20</v>
      </c>
      <c r="L307" s="20" t="s">
        <v>21</v>
      </c>
      <c r="M307" s="20" t="s">
        <v>19</v>
      </c>
      <c r="N307" s="20" t="s">
        <v>20</v>
      </c>
      <c r="O307" s="20" t="s">
        <v>21</v>
      </c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s="129" customFormat="1" x14ac:dyDescent="0.2">
      <c r="A308" s="14" t="s">
        <v>75</v>
      </c>
      <c r="B308" s="14" t="s">
        <v>128</v>
      </c>
      <c r="C308" s="22" t="s">
        <v>66</v>
      </c>
      <c r="D308" s="35">
        <v>6</v>
      </c>
      <c r="E308" s="35">
        <v>7</v>
      </c>
      <c r="F308" s="16">
        <f>SUM(D308:E308)</f>
        <v>13</v>
      </c>
      <c r="G308" s="35">
        <v>5</v>
      </c>
      <c r="H308" s="35">
        <v>7</v>
      </c>
      <c r="I308" s="16">
        <f t="shared" ref="I308:I309" si="255">SUM(G308:H308)</f>
        <v>12</v>
      </c>
      <c r="J308" s="35">
        <v>16</v>
      </c>
      <c r="K308" s="35">
        <v>25</v>
      </c>
      <c r="L308" s="16">
        <f t="shared" ref="L308:L309" si="256">J308+K308</f>
        <v>41</v>
      </c>
      <c r="M308" s="16">
        <f t="shared" ref="M308:N308" si="257">SUM(G308,J308)</f>
        <v>21</v>
      </c>
      <c r="N308" s="16">
        <f t="shared" si="257"/>
        <v>32</v>
      </c>
      <c r="O308" s="16">
        <f>SUM(M308:N308)</f>
        <v>53</v>
      </c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s="129" customFormat="1" ht="20.25" customHeight="1" x14ac:dyDescent="0.2">
      <c r="A309" s="14" t="s">
        <v>75</v>
      </c>
      <c r="B309" s="14" t="s">
        <v>194</v>
      </c>
      <c r="C309" s="22" t="s">
        <v>39</v>
      </c>
      <c r="D309" s="35">
        <v>0</v>
      </c>
      <c r="E309" s="35">
        <v>0</v>
      </c>
      <c r="F309" s="16">
        <f>D309+E309</f>
        <v>0</v>
      </c>
      <c r="G309" s="35">
        <v>0</v>
      </c>
      <c r="H309" s="35">
        <v>0</v>
      </c>
      <c r="I309" s="16">
        <f t="shared" si="255"/>
        <v>0</v>
      </c>
      <c r="J309" s="35">
        <v>1</v>
      </c>
      <c r="K309" s="35">
        <v>0</v>
      </c>
      <c r="L309" s="16">
        <f t="shared" si="256"/>
        <v>1</v>
      </c>
      <c r="M309" s="16">
        <f t="shared" ref="M309:N309" si="258">SUM(G309,J309)</f>
        <v>1</v>
      </c>
      <c r="N309" s="16">
        <f t="shared" si="258"/>
        <v>0</v>
      </c>
      <c r="O309" s="16">
        <f>M309+N309</f>
        <v>1</v>
      </c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2.75" customHeight="1" x14ac:dyDescent="0.2">
      <c r="A310" s="152" t="s">
        <v>31</v>
      </c>
      <c r="B310" s="172"/>
      <c r="C310" s="173"/>
      <c r="D310" s="123">
        <f t="shared" ref="D310:O310" si="259">SUM(D308:D309)</f>
        <v>6</v>
      </c>
      <c r="E310" s="123">
        <f t="shared" si="259"/>
        <v>7</v>
      </c>
      <c r="F310" s="123">
        <f t="shared" si="259"/>
        <v>13</v>
      </c>
      <c r="G310" s="123">
        <f t="shared" si="259"/>
        <v>5</v>
      </c>
      <c r="H310" s="123">
        <f t="shared" si="259"/>
        <v>7</v>
      </c>
      <c r="I310" s="123">
        <f t="shared" si="259"/>
        <v>12</v>
      </c>
      <c r="J310" s="123">
        <f t="shared" si="259"/>
        <v>17</v>
      </c>
      <c r="K310" s="123">
        <f t="shared" si="259"/>
        <v>25</v>
      </c>
      <c r="L310" s="123">
        <f t="shared" si="259"/>
        <v>42</v>
      </c>
      <c r="M310" s="123">
        <f t="shared" si="259"/>
        <v>22</v>
      </c>
      <c r="N310" s="123">
        <f t="shared" si="259"/>
        <v>32</v>
      </c>
      <c r="O310" s="123">
        <f t="shared" si="259"/>
        <v>54</v>
      </c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x14ac:dyDescent="0.2">
      <c r="A311" s="24"/>
      <c r="B311" s="24"/>
      <c r="C311" s="25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41"/>
      <c r="Q311" s="41"/>
      <c r="R311" s="41"/>
      <c r="S311" s="41"/>
      <c r="T311" s="41"/>
      <c r="U311" s="41"/>
      <c r="V311" s="41"/>
      <c r="W311" s="41"/>
      <c r="X311" s="41"/>
      <c r="Y311" s="41"/>
    </row>
    <row r="312" spans="1:25" x14ac:dyDescent="0.2">
      <c r="A312" s="150" t="s">
        <v>91</v>
      </c>
      <c r="B312" s="174"/>
      <c r="C312" s="174"/>
      <c r="D312" s="174"/>
      <c r="E312" s="174"/>
      <c r="F312" s="175"/>
      <c r="G312" s="149" t="s">
        <v>10</v>
      </c>
      <c r="H312" s="148"/>
      <c r="I312" s="148"/>
      <c r="J312" s="148"/>
      <c r="K312" s="148"/>
      <c r="L312" s="148"/>
      <c r="M312" s="148"/>
      <c r="N312" s="148"/>
      <c r="O312" s="138"/>
      <c r="P312" s="41"/>
      <c r="Q312" s="41"/>
      <c r="R312" s="41"/>
      <c r="S312" s="41"/>
      <c r="T312" s="41"/>
      <c r="U312" s="41"/>
      <c r="V312" s="41"/>
      <c r="W312" s="41"/>
      <c r="X312" s="41"/>
      <c r="Y312" s="41"/>
    </row>
    <row r="313" spans="1:25" ht="21.75" customHeight="1" x14ac:dyDescent="0.2">
      <c r="A313" s="11" t="s">
        <v>11</v>
      </c>
      <c r="B313" s="153" t="s">
        <v>12</v>
      </c>
      <c r="C313" s="155" t="s">
        <v>13</v>
      </c>
      <c r="D313" s="149" t="s">
        <v>14</v>
      </c>
      <c r="E313" s="148"/>
      <c r="F313" s="138"/>
      <c r="G313" s="149" t="s">
        <v>15</v>
      </c>
      <c r="H313" s="148"/>
      <c r="I313" s="138"/>
      <c r="J313" s="149" t="s">
        <v>16</v>
      </c>
      <c r="K313" s="148"/>
      <c r="L313" s="138"/>
      <c r="M313" s="149" t="s">
        <v>17</v>
      </c>
      <c r="N313" s="148"/>
      <c r="O313" s="138"/>
      <c r="P313" s="41"/>
      <c r="Q313" s="41"/>
      <c r="R313" s="41"/>
      <c r="S313" s="41"/>
      <c r="T313" s="41"/>
      <c r="U313" s="41"/>
      <c r="V313" s="41"/>
      <c r="W313" s="41"/>
      <c r="X313" s="41"/>
      <c r="Y313" s="41"/>
    </row>
    <row r="314" spans="1:25" ht="21.75" customHeight="1" x14ac:dyDescent="0.2">
      <c r="A314" s="11" t="s">
        <v>18</v>
      </c>
      <c r="B314" s="154"/>
      <c r="C314" s="156"/>
      <c r="D314" s="20" t="s">
        <v>19</v>
      </c>
      <c r="E314" s="20" t="s">
        <v>20</v>
      </c>
      <c r="F314" s="20" t="s">
        <v>21</v>
      </c>
      <c r="G314" s="20" t="s">
        <v>19</v>
      </c>
      <c r="H314" s="20" t="s">
        <v>20</v>
      </c>
      <c r="I314" s="20" t="s">
        <v>21</v>
      </c>
      <c r="J314" s="20" t="s">
        <v>19</v>
      </c>
      <c r="K314" s="20" t="s">
        <v>20</v>
      </c>
      <c r="L314" s="20" t="s">
        <v>21</v>
      </c>
      <c r="M314" s="20" t="s">
        <v>19</v>
      </c>
      <c r="N314" s="20" t="s">
        <v>20</v>
      </c>
      <c r="O314" s="20" t="s">
        <v>21</v>
      </c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s="129" customFormat="1" ht="21.75" customHeight="1" x14ac:dyDescent="0.2">
      <c r="A315" s="14" t="s">
        <v>76</v>
      </c>
      <c r="B315" s="14" t="s">
        <v>195</v>
      </c>
      <c r="C315" s="22" t="s">
        <v>55</v>
      </c>
      <c r="D315" s="35">
        <v>27</v>
      </c>
      <c r="E315" s="35">
        <v>31</v>
      </c>
      <c r="F315" s="16">
        <f t="shared" ref="F315:F317" si="260">SUM(D315:E315)</f>
        <v>58</v>
      </c>
      <c r="G315" s="35">
        <v>19</v>
      </c>
      <c r="H315" s="35">
        <v>27</v>
      </c>
      <c r="I315" s="16">
        <f t="shared" ref="I315:I317" si="261">SUM(G315:H315)</f>
        <v>46</v>
      </c>
      <c r="J315" s="35">
        <v>25</v>
      </c>
      <c r="K315" s="35">
        <v>18</v>
      </c>
      <c r="L315" s="16">
        <f t="shared" ref="L315:L317" si="262">SUM(J315:K315)</f>
        <v>43</v>
      </c>
      <c r="M315" s="16">
        <f t="shared" ref="M315:N315" si="263">SUM(G315,J315)</f>
        <v>44</v>
      </c>
      <c r="N315" s="16">
        <f t="shared" si="263"/>
        <v>45</v>
      </c>
      <c r="O315" s="16">
        <f>SUM(M315:N315)</f>
        <v>89</v>
      </c>
      <c r="P315" s="41"/>
      <c r="Q315" s="41"/>
      <c r="R315" s="41"/>
      <c r="S315" s="41"/>
      <c r="T315" s="41"/>
      <c r="U315" s="41"/>
      <c r="V315" s="41"/>
      <c r="W315" s="41"/>
      <c r="X315" s="41"/>
      <c r="Y315" s="41"/>
    </row>
    <row r="316" spans="1:25" s="129" customFormat="1" ht="22.5" x14ac:dyDescent="0.2">
      <c r="A316" s="14" t="s">
        <v>178</v>
      </c>
      <c r="B316" s="14" t="s">
        <v>195</v>
      </c>
      <c r="C316" s="22" t="s">
        <v>55</v>
      </c>
      <c r="D316" s="35">
        <v>50</v>
      </c>
      <c r="E316" s="35">
        <v>24</v>
      </c>
      <c r="F316" s="16">
        <f t="shared" si="260"/>
        <v>74</v>
      </c>
      <c r="G316" s="35">
        <v>45</v>
      </c>
      <c r="H316" s="35">
        <v>23</v>
      </c>
      <c r="I316" s="16">
        <f t="shared" si="261"/>
        <v>68</v>
      </c>
      <c r="J316" s="35">
        <v>49</v>
      </c>
      <c r="K316" s="35">
        <v>32</v>
      </c>
      <c r="L316" s="16">
        <f t="shared" si="262"/>
        <v>81</v>
      </c>
      <c r="M316" s="16">
        <f t="shared" ref="M316:N316" si="264">SUM(G316,J316)</f>
        <v>94</v>
      </c>
      <c r="N316" s="16">
        <f t="shared" si="264"/>
        <v>55</v>
      </c>
      <c r="O316" s="16">
        <f t="shared" ref="O316:O317" si="265">SUM(M316:N316)</f>
        <v>149</v>
      </c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s="129" customFormat="1" ht="22.5" x14ac:dyDescent="0.2">
      <c r="A317" s="14" t="s">
        <v>77</v>
      </c>
      <c r="B317" s="14" t="s">
        <v>195</v>
      </c>
      <c r="C317" s="22" t="s">
        <v>55</v>
      </c>
      <c r="D317" s="35">
        <v>10</v>
      </c>
      <c r="E317" s="35">
        <v>23</v>
      </c>
      <c r="F317" s="16">
        <f t="shared" si="260"/>
        <v>33</v>
      </c>
      <c r="G317" s="35">
        <v>10</v>
      </c>
      <c r="H317" s="35">
        <v>23</v>
      </c>
      <c r="I317" s="16">
        <f t="shared" si="261"/>
        <v>33</v>
      </c>
      <c r="J317" s="35">
        <v>0</v>
      </c>
      <c r="K317" s="35">
        <v>0</v>
      </c>
      <c r="L317" s="16">
        <f t="shared" si="262"/>
        <v>0</v>
      </c>
      <c r="M317" s="16">
        <f t="shared" ref="M317:N317" si="266">SUM(G317,J317)</f>
        <v>10</v>
      </c>
      <c r="N317" s="16">
        <f t="shared" si="266"/>
        <v>23</v>
      </c>
      <c r="O317" s="16">
        <f t="shared" si="265"/>
        <v>33</v>
      </c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x14ac:dyDescent="0.2">
      <c r="A318" s="152" t="s">
        <v>31</v>
      </c>
      <c r="B318" s="172"/>
      <c r="C318" s="173"/>
      <c r="D318" s="123">
        <f t="shared" ref="D318:O318" si="267">SUM(D315:D317)</f>
        <v>87</v>
      </c>
      <c r="E318" s="123">
        <f t="shared" si="267"/>
        <v>78</v>
      </c>
      <c r="F318" s="123">
        <f t="shared" si="267"/>
        <v>165</v>
      </c>
      <c r="G318" s="123">
        <f t="shared" si="267"/>
        <v>74</v>
      </c>
      <c r="H318" s="123">
        <f t="shared" si="267"/>
        <v>73</v>
      </c>
      <c r="I318" s="123">
        <f t="shared" si="267"/>
        <v>147</v>
      </c>
      <c r="J318" s="123">
        <f t="shared" si="267"/>
        <v>74</v>
      </c>
      <c r="K318" s="123">
        <f t="shared" si="267"/>
        <v>50</v>
      </c>
      <c r="L318" s="123">
        <f t="shared" si="267"/>
        <v>124</v>
      </c>
      <c r="M318" s="123">
        <f t="shared" si="267"/>
        <v>148</v>
      </c>
      <c r="N318" s="123">
        <f t="shared" si="267"/>
        <v>123</v>
      </c>
      <c r="O318" s="123">
        <f t="shared" si="267"/>
        <v>271</v>
      </c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x14ac:dyDescent="0.2">
      <c r="A319" s="24"/>
      <c r="B319" s="24"/>
      <c r="C319" s="25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41"/>
      <c r="Q319" s="41"/>
      <c r="R319" s="41"/>
      <c r="S319" s="41"/>
      <c r="T319" s="41"/>
      <c r="U319" s="41"/>
      <c r="V319" s="41"/>
      <c r="W319" s="41"/>
      <c r="X319" s="41"/>
      <c r="Y319" s="41"/>
    </row>
    <row r="320" spans="1:25" x14ac:dyDescent="0.2">
      <c r="A320" s="150" t="s">
        <v>92</v>
      </c>
      <c r="B320" s="174"/>
      <c r="C320" s="174"/>
      <c r="D320" s="174"/>
      <c r="E320" s="174"/>
      <c r="F320" s="175"/>
      <c r="G320" s="149" t="s">
        <v>10</v>
      </c>
      <c r="H320" s="148"/>
      <c r="I320" s="148"/>
      <c r="J320" s="148"/>
      <c r="K320" s="148"/>
      <c r="L320" s="148"/>
      <c r="M320" s="148"/>
      <c r="N320" s="148"/>
      <c r="O320" s="138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x14ac:dyDescent="0.2">
      <c r="A321" s="94" t="s">
        <v>11</v>
      </c>
      <c r="B321" s="206" t="s">
        <v>12</v>
      </c>
      <c r="C321" s="208" t="s">
        <v>13</v>
      </c>
      <c r="D321" s="196" t="s">
        <v>14</v>
      </c>
      <c r="E321" s="197"/>
      <c r="F321" s="198"/>
      <c r="G321" s="196" t="s">
        <v>15</v>
      </c>
      <c r="H321" s="197"/>
      <c r="I321" s="198"/>
      <c r="J321" s="196" t="s">
        <v>16</v>
      </c>
      <c r="K321" s="197"/>
      <c r="L321" s="198"/>
      <c r="M321" s="196" t="s">
        <v>17</v>
      </c>
      <c r="N321" s="197"/>
      <c r="O321" s="198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s="96" customFormat="1" x14ac:dyDescent="0.2">
      <c r="A322" s="44" t="s">
        <v>210</v>
      </c>
      <c r="B322" s="207"/>
      <c r="C322" s="209"/>
      <c r="D322" s="97" t="s">
        <v>19</v>
      </c>
      <c r="E322" s="97" t="s">
        <v>20</v>
      </c>
      <c r="F322" s="97" t="s">
        <v>21</v>
      </c>
      <c r="G322" s="97" t="s">
        <v>19</v>
      </c>
      <c r="H322" s="97" t="s">
        <v>20</v>
      </c>
      <c r="I322" s="97" t="s">
        <v>21</v>
      </c>
      <c r="J322" s="97" t="s">
        <v>19</v>
      </c>
      <c r="K322" s="97" t="s">
        <v>20</v>
      </c>
      <c r="L322" s="97" t="s">
        <v>21</v>
      </c>
      <c r="M322" s="97" t="s">
        <v>19</v>
      </c>
      <c r="N322" s="97" t="s">
        <v>20</v>
      </c>
      <c r="O322" s="97" t="s">
        <v>21</v>
      </c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s="50" customFormat="1" x14ac:dyDescent="0.2">
      <c r="A323" s="34" t="s">
        <v>216</v>
      </c>
      <c r="B323" s="34" t="s">
        <v>129</v>
      </c>
      <c r="C323" s="47" t="s">
        <v>55</v>
      </c>
      <c r="D323" s="35">
        <v>0</v>
      </c>
      <c r="E323" s="35">
        <v>0</v>
      </c>
      <c r="F323" s="35">
        <f>SUM(D323:E323)</f>
        <v>0</v>
      </c>
      <c r="G323" s="35">
        <v>0</v>
      </c>
      <c r="H323" s="35">
        <v>0</v>
      </c>
      <c r="I323" s="35">
        <f>SUM(G323,H323)</f>
        <v>0</v>
      </c>
      <c r="J323" s="35">
        <v>13</v>
      </c>
      <c r="K323" s="35">
        <v>30</v>
      </c>
      <c r="L323" s="35">
        <f>SUM(J323:K323)</f>
        <v>43</v>
      </c>
      <c r="M323" s="35">
        <f>G323+J323</f>
        <v>13</v>
      </c>
      <c r="N323" s="35">
        <f>H323+K323</f>
        <v>30</v>
      </c>
      <c r="O323" s="35">
        <f>SUM(M323:N323)</f>
        <v>43</v>
      </c>
      <c r="P323" s="49"/>
      <c r="Q323" s="49"/>
      <c r="R323" s="49"/>
      <c r="S323" s="49"/>
      <c r="T323" s="49"/>
      <c r="U323" s="49"/>
      <c r="V323" s="49"/>
      <c r="W323" s="49"/>
      <c r="X323" s="49"/>
      <c r="Y323" s="49"/>
    </row>
    <row r="324" spans="1:25" s="50" customFormat="1" x14ac:dyDescent="0.2">
      <c r="A324" s="44"/>
      <c r="B324" s="44"/>
      <c r="C324" s="101" t="s">
        <v>26</v>
      </c>
      <c r="D324" s="97">
        <f>SUM(D323)</f>
        <v>0</v>
      </c>
      <c r="E324" s="118">
        <f t="shared" ref="E324:O324" si="268">SUM(E323)</f>
        <v>0</v>
      </c>
      <c r="F324" s="118">
        <f t="shared" si="268"/>
        <v>0</v>
      </c>
      <c r="G324" s="118">
        <f t="shared" si="268"/>
        <v>0</v>
      </c>
      <c r="H324" s="118">
        <f t="shared" si="268"/>
        <v>0</v>
      </c>
      <c r="I324" s="118">
        <f t="shared" si="268"/>
        <v>0</v>
      </c>
      <c r="J324" s="118">
        <f t="shared" si="268"/>
        <v>13</v>
      </c>
      <c r="K324" s="118">
        <f t="shared" si="268"/>
        <v>30</v>
      </c>
      <c r="L324" s="118">
        <f t="shared" si="268"/>
        <v>43</v>
      </c>
      <c r="M324" s="118">
        <f t="shared" si="268"/>
        <v>13</v>
      </c>
      <c r="N324" s="118">
        <f t="shared" si="268"/>
        <v>30</v>
      </c>
      <c r="O324" s="118">
        <f t="shared" si="268"/>
        <v>43</v>
      </c>
      <c r="P324" s="49"/>
      <c r="Q324" s="49"/>
      <c r="R324" s="49"/>
      <c r="S324" s="49"/>
      <c r="T324" s="49"/>
      <c r="U324" s="49"/>
      <c r="V324" s="49"/>
      <c r="W324" s="49"/>
      <c r="X324" s="49"/>
      <c r="Y324" s="49"/>
    </row>
    <row r="325" spans="1:25" s="50" customFormat="1" x14ac:dyDescent="0.2">
      <c r="A325" s="17"/>
      <c r="B325" s="17"/>
      <c r="C325" s="99"/>
      <c r="D325" s="43"/>
      <c r="E325" s="100"/>
      <c r="F325" s="100"/>
      <c r="G325" s="43"/>
      <c r="H325" s="100"/>
      <c r="I325" s="100"/>
      <c r="J325" s="43"/>
      <c r="K325" s="100"/>
      <c r="L325" s="100"/>
      <c r="M325" s="43"/>
      <c r="N325" s="100"/>
      <c r="O325" s="100"/>
      <c r="P325" s="49"/>
      <c r="Q325" s="49"/>
      <c r="R325" s="49"/>
      <c r="S325" s="49"/>
      <c r="T325" s="49"/>
      <c r="U325" s="49"/>
      <c r="V325" s="49"/>
      <c r="W325" s="49"/>
      <c r="X325" s="49"/>
      <c r="Y325" s="49"/>
    </row>
    <row r="326" spans="1:25" s="50" customFormat="1" x14ac:dyDescent="0.2">
      <c r="A326" s="17"/>
      <c r="B326" s="17"/>
      <c r="C326" s="99"/>
      <c r="D326" s="43"/>
      <c r="E326" s="100"/>
      <c r="F326" s="100"/>
      <c r="G326" s="43"/>
      <c r="H326" s="100"/>
      <c r="I326" s="100"/>
      <c r="J326" s="43"/>
      <c r="K326" s="100"/>
      <c r="L326" s="100"/>
      <c r="M326" s="43"/>
      <c r="N326" s="100"/>
      <c r="O326" s="100"/>
      <c r="P326" s="49"/>
      <c r="Q326" s="49"/>
      <c r="R326" s="49"/>
      <c r="S326" s="49"/>
      <c r="T326" s="49"/>
      <c r="U326" s="49"/>
      <c r="V326" s="49"/>
      <c r="W326" s="49"/>
      <c r="X326" s="49"/>
      <c r="Y326" s="49"/>
    </row>
    <row r="327" spans="1:25" s="50" customFormat="1" x14ac:dyDescent="0.2">
      <c r="A327" s="44" t="s">
        <v>18</v>
      </c>
      <c r="B327" s="94" t="s">
        <v>12</v>
      </c>
      <c r="C327" s="98" t="s">
        <v>13</v>
      </c>
      <c r="D327" s="97" t="s">
        <v>19</v>
      </c>
      <c r="E327" s="97" t="s">
        <v>20</v>
      </c>
      <c r="F327" s="97" t="s">
        <v>21</v>
      </c>
      <c r="G327" s="97" t="s">
        <v>19</v>
      </c>
      <c r="H327" s="97" t="s">
        <v>20</v>
      </c>
      <c r="I327" s="97" t="s">
        <v>21</v>
      </c>
      <c r="J327" s="97" t="s">
        <v>19</v>
      </c>
      <c r="K327" s="97" t="s">
        <v>20</v>
      </c>
      <c r="L327" s="97" t="s">
        <v>21</v>
      </c>
      <c r="M327" s="97" t="s">
        <v>19</v>
      </c>
      <c r="N327" s="97" t="s">
        <v>20</v>
      </c>
      <c r="O327" s="97" t="s">
        <v>21</v>
      </c>
      <c r="P327" s="49"/>
      <c r="Q327" s="49"/>
      <c r="R327" s="49"/>
      <c r="S327" s="49"/>
      <c r="T327" s="49"/>
      <c r="U327" s="49"/>
      <c r="V327" s="49"/>
      <c r="W327" s="49"/>
      <c r="X327" s="49"/>
      <c r="Y327" s="49"/>
    </row>
    <row r="328" spans="1:25" s="129" customFormat="1" x14ac:dyDescent="0.2">
      <c r="A328" s="36" t="s">
        <v>226</v>
      </c>
      <c r="B328" s="36" t="s">
        <v>129</v>
      </c>
      <c r="C328" s="102" t="s">
        <v>55</v>
      </c>
      <c r="D328" s="103">
        <v>0</v>
      </c>
      <c r="E328" s="103">
        <v>0</v>
      </c>
      <c r="F328" s="37">
        <f>SUM(D328:E328)</f>
        <v>0</v>
      </c>
      <c r="G328" s="103">
        <v>0</v>
      </c>
      <c r="H328" s="103">
        <v>0</v>
      </c>
      <c r="I328" s="37">
        <f>SUM(G328:H328)</f>
        <v>0</v>
      </c>
      <c r="J328" s="104">
        <v>6</v>
      </c>
      <c r="K328" s="104">
        <v>9</v>
      </c>
      <c r="L328" s="37">
        <f>SUM(J328:K328)</f>
        <v>15</v>
      </c>
      <c r="M328" s="37">
        <f t="shared" ref="M328:N329" si="269">SUM(G328,J328)</f>
        <v>6</v>
      </c>
      <c r="N328" s="37">
        <f t="shared" si="269"/>
        <v>9</v>
      </c>
      <c r="O328" s="37">
        <f>SUM(M328:N328)</f>
        <v>15</v>
      </c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s="129" customFormat="1" ht="10.5" customHeight="1" x14ac:dyDescent="0.2">
      <c r="A329" s="32" t="s">
        <v>37</v>
      </c>
      <c r="B329" s="32" t="s">
        <v>129</v>
      </c>
      <c r="C329" s="92" t="s">
        <v>55</v>
      </c>
      <c r="D329" s="93">
        <v>84</v>
      </c>
      <c r="E329" s="93">
        <v>112</v>
      </c>
      <c r="F329" s="33">
        <f>SUM(D329:E329)</f>
        <v>196</v>
      </c>
      <c r="G329" s="93">
        <v>75</v>
      </c>
      <c r="H329" s="93">
        <v>100</v>
      </c>
      <c r="I329" s="33">
        <f>SUM(G329:H329)</f>
        <v>175</v>
      </c>
      <c r="J329" s="93">
        <v>186</v>
      </c>
      <c r="K329" s="93">
        <v>283</v>
      </c>
      <c r="L329" s="33">
        <f>SUM(J329:K329)</f>
        <v>469</v>
      </c>
      <c r="M329" s="33">
        <f t="shared" si="269"/>
        <v>261</v>
      </c>
      <c r="N329" s="33">
        <f t="shared" si="269"/>
        <v>383</v>
      </c>
      <c r="O329" s="33">
        <f>SUM(M329:N329)</f>
        <v>644</v>
      </c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s="96" customFormat="1" ht="10.5" customHeight="1" x14ac:dyDescent="0.2">
      <c r="A330" s="34"/>
      <c r="B330" s="34"/>
      <c r="C330" s="45" t="s">
        <v>26</v>
      </c>
      <c r="D330" s="35">
        <f>SUM(D328:D329)</f>
        <v>84</v>
      </c>
      <c r="E330" s="35">
        <f t="shared" ref="E330:O330" si="270">SUM(E328:E329)</f>
        <v>112</v>
      </c>
      <c r="F330" s="35">
        <f t="shared" si="270"/>
        <v>196</v>
      </c>
      <c r="G330" s="35">
        <f t="shared" si="270"/>
        <v>75</v>
      </c>
      <c r="H330" s="35">
        <f t="shared" si="270"/>
        <v>100</v>
      </c>
      <c r="I330" s="35">
        <f t="shared" si="270"/>
        <v>175</v>
      </c>
      <c r="J330" s="35">
        <f t="shared" si="270"/>
        <v>192</v>
      </c>
      <c r="K330" s="35">
        <f t="shared" si="270"/>
        <v>292</v>
      </c>
      <c r="L330" s="35">
        <f t="shared" si="270"/>
        <v>484</v>
      </c>
      <c r="M330" s="35">
        <f t="shared" si="270"/>
        <v>267</v>
      </c>
      <c r="N330" s="35">
        <f t="shared" si="270"/>
        <v>392</v>
      </c>
      <c r="O330" s="35">
        <f t="shared" si="270"/>
        <v>659</v>
      </c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2.75" customHeight="1" x14ac:dyDescent="0.2">
      <c r="A331" s="169" t="s">
        <v>31</v>
      </c>
      <c r="B331" s="170"/>
      <c r="C331" s="171"/>
      <c r="D331" s="126">
        <f>SUM(D330,D324)</f>
        <v>84</v>
      </c>
      <c r="E331" s="126">
        <f t="shared" ref="E331:O331" si="271">SUM(E330,E324)</f>
        <v>112</v>
      </c>
      <c r="F331" s="126">
        <f t="shared" si="271"/>
        <v>196</v>
      </c>
      <c r="G331" s="126">
        <f t="shared" si="271"/>
        <v>75</v>
      </c>
      <c r="H331" s="126">
        <f t="shared" si="271"/>
        <v>100</v>
      </c>
      <c r="I331" s="126">
        <f t="shared" si="271"/>
        <v>175</v>
      </c>
      <c r="J331" s="126">
        <f t="shared" si="271"/>
        <v>205</v>
      </c>
      <c r="K331" s="126">
        <f t="shared" si="271"/>
        <v>322</v>
      </c>
      <c r="L331" s="126">
        <f t="shared" si="271"/>
        <v>527</v>
      </c>
      <c r="M331" s="126">
        <f t="shared" si="271"/>
        <v>280</v>
      </c>
      <c r="N331" s="126">
        <f t="shared" si="271"/>
        <v>422</v>
      </c>
      <c r="O331" s="126">
        <f t="shared" si="271"/>
        <v>702</v>
      </c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x14ac:dyDescent="0.2">
      <c r="A332" s="17"/>
      <c r="B332" s="56"/>
      <c r="C332" s="23"/>
      <c r="D332" s="43"/>
      <c r="E332" s="43"/>
      <c r="F332" s="43"/>
      <c r="G332" s="43"/>
      <c r="H332" s="43"/>
      <c r="I332" s="43"/>
      <c r="J332" s="43"/>
      <c r="K332" s="43"/>
      <c r="L332" s="43"/>
      <c r="M332" s="43"/>
      <c r="N332" s="43"/>
      <c r="O332" s="43"/>
      <c r="P332" s="41"/>
      <c r="Q332" s="41"/>
      <c r="R332" s="41"/>
      <c r="S332" s="41"/>
      <c r="T332" s="41"/>
      <c r="U332" s="41"/>
      <c r="V332" s="41"/>
      <c r="W332" s="41"/>
      <c r="X332" s="41"/>
      <c r="Y332" s="41"/>
    </row>
    <row r="333" spans="1:25" ht="11.25" customHeight="1" x14ac:dyDescent="0.2">
      <c r="A333" s="150" t="s">
        <v>93</v>
      </c>
      <c r="B333" s="174"/>
      <c r="C333" s="174"/>
      <c r="D333" s="174"/>
      <c r="E333" s="174"/>
      <c r="F333" s="175"/>
      <c r="G333" s="149" t="s">
        <v>10</v>
      </c>
      <c r="H333" s="148"/>
      <c r="I333" s="148"/>
      <c r="J333" s="148"/>
      <c r="K333" s="148"/>
      <c r="L333" s="148"/>
      <c r="M333" s="148"/>
      <c r="N333" s="148"/>
      <c r="O333" s="138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 x14ac:dyDescent="0.2">
      <c r="A334" s="11" t="s">
        <v>11</v>
      </c>
      <c r="B334" s="153" t="s">
        <v>12</v>
      </c>
      <c r="C334" s="155" t="s">
        <v>13</v>
      </c>
      <c r="D334" s="149" t="s">
        <v>14</v>
      </c>
      <c r="E334" s="148"/>
      <c r="F334" s="138"/>
      <c r="G334" s="149" t="s">
        <v>15</v>
      </c>
      <c r="H334" s="148"/>
      <c r="I334" s="138"/>
      <c r="J334" s="149" t="s">
        <v>16</v>
      </c>
      <c r="K334" s="148"/>
      <c r="L334" s="138"/>
      <c r="M334" s="149" t="s">
        <v>17</v>
      </c>
      <c r="N334" s="148"/>
      <c r="O334" s="138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3.5" customHeight="1" x14ac:dyDescent="0.2">
      <c r="A335" s="11" t="s">
        <v>18</v>
      </c>
      <c r="B335" s="154"/>
      <c r="C335" s="156"/>
      <c r="D335" s="20" t="s">
        <v>19</v>
      </c>
      <c r="E335" s="20" t="s">
        <v>20</v>
      </c>
      <c r="F335" s="20" t="s">
        <v>21</v>
      </c>
      <c r="G335" s="20" t="s">
        <v>19</v>
      </c>
      <c r="H335" s="20" t="s">
        <v>20</v>
      </c>
      <c r="I335" s="20" t="s">
        <v>21</v>
      </c>
      <c r="J335" s="20" t="s">
        <v>19</v>
      </c>
      <c r="K335" s="20" t="s">
        <v>20</v>
      </c>
      <c r="L335" s="20" t="s">
        <v>21</v>
      </c>
      <c r="M335" s="20" t="s">
        <v>19</v>
      </c>
      <c r="N335" s="20" t="s">
        <v>20</v>
      </c>
      <c r="O335" s="20" t="s">
        <v>21</v>
      </c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s="129" customFormat="1" ht="22.5" x14ac:dyDescent="0.2">
      <c r="A336" s="14" t="s">
        <v>78</v>
      </c>
      <c r="B336" s="14" t="s">
        <v>193</v>
      </c>
      <c r="C336" s="22" t="s">
        <v>55</v>
      </c>
      <c r="D336" s="35">
        <v>31</v>
      </c>
      <c r="E336" s="35">
        <v>56</v>
      </c>
      <c r="F336" s="16">
        <f>SUM(D336:E336)</f>
        <v>87</v>
      </c>
      <c r="G336" s="35">
        <v>25</v>
      </c>
      <c r="H336" s="35">
        <v>49</v>
      </c>
      <c r="I336" s="16">
        <f>SUM(G336:H336)</f>
        <v>74</v>
      </c>
      <c r="J336" s="35">
        <v>52</v>
      </c>
      <c r="K336" s="35">
        <v>80</v>
      </c>
      <c r="L336" s="16">
        <f>SUM(J336:K336)</f>
        <v>132</v>
      </c>
      <c r="M336" s="16">
        <f t="shared" ref="M336:N336" si="272">SUM(G336,J336)</f>
        <v>77</v>
      </c>
      <c r="N336" s="16">
        <f t="shared" si="272"/>
        <v>129</v>
      </c>
      <c r="O336" s="16">
        <f>SUM(M336:N336)</f>
        <v>206</v>
      </c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x14ac:dyDescent="0.2">
      <c r="A337" s="152" t="s">
        <v>31</v>
      </c>
      <c r="B337" s="172"/>
      <c r="C337" s="173"/>
      <c r="D337" s="123">
        <f t="shared" ref="D337:O337" si="273">SUM(D336)</f>
        <v>31</v>
      </c>
      <c r="E337" s="123">
        <f t="shared" si="273"/>
        <v>56</v>
      </c>
      <c r="F337" s="123">
        <f t="shared" si="273"/>
        <v>87</v>
      </c>
      <c r="G337" s="123">
        <f t="shared" si="273"/>
        <v>25</v>
      </c>
      <c r="H337" s="123">
        <f t="shared" si="273"/>
        <v>49</v>
      </c>
      <c r="I337" s="123">
        <f t="shared" si="273"/>
        <v>74</v>
      </c>
      <c r="J337" s="123">
        <f t="shared" si="273"/>
        <v>52</v>
      </c>
      <c r="K337" s="123">
        <f t="shared" si="273"/>
        <v>80</v>
      </c>
      <c r="L337" s="123">
        <f t="shared" si="273"/>
        <v>132</v>
      </c>
      <c r="M337" s="123">
        <f t="shared" si="273"/>
        <v>77</v>
      </c>
      <c r="N337" s="123">
        <f t="shared" si="273"/>
        <v>129</v>
      </c>
      <c r="O337" s="123">
        <f t="shared" si="273"/>
        <v>206</v>
      </c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x14ac:dyDescent="0.2">
      <c r="A338" s="24"/>
      <c r="B338" s="24"/>
      <c r="C338" s="25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41"/>
      <c r="Q338" s="41"/>
      <c r="R338" s="41"/>
      <c r="S338" s="41"/>
      <c r="T338" s="41"/>
      <c r="U338" s="41"/>
      <c r="V338" s="41"/>
      <c r="W338" s="41"/>
      <c r="X338" s="41"/>
      <c r="Y338" s="41"/>
    </row>
    <row r="339" spans="1:25" x14ac:dyDescent="0.2">
      <c r="A339" s="18"/>
      <c r="B339" s="23"/>
      <c r="C339" s="23"/>
      <c r="D339" s="43"/>
      <c r="E339" s="43"/>
      <c r="F339" s="43"/>
      <c r="G339" s="43"/>
      <c r="H339" s="43"/>
      <c r="I339" s="43"/>
      <c r="J339" s="43"/>
      <c r="K339" s="43"/>
      <c r="L339" s="43"/>
      <c r="M339" s="43"/>
      <c r="N339" s="43"/>
      <c r="O339" s="43"/>
      <c r="P339" s="41"/>
      <c r="Q339" s="41"/>
      <c r="R339" s="41"/>
      <c r="S339" s="41"/>
      <c r="T339" s="41"/>
      <c r="U339" s="41"/>
      <c r="V339" s="41"/>
      <c r="W339" s="41"/>
      <c r="X339" s="41"/>
      <c r="Y339" s="41"/>
    </row>
    <row r="340" spans="1:25" x14ac:dyDescent="0.2">
      <c r="A340" s="150" t="s">
        <v>97</v>
      </c>
      <c r="B340" s="174"/>
      <c r="C340" s="174"/>
      <c r="D340" s="174"/>
      <c r="E340" s="174"/>
      <c r="F340" s="175"/>
      <c r="G340" s="149" t="s">
        <v>10</v>
      </c>
      <c r="H340" s="148"/>
      <c r="I340" s="148"/>
      <c r="J340" s="148"/>
      <c r="K340" s="148"/>
      <c r="L340" s="148"/>
      <c r="M340" s="148"/>
      <c r="N340" s="148"/>
      <c r="O340" s="138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x14ac:dyDescent="0.2">
      <c r="A341" s="11" t="s">
        <v>11</v>
      </c>
      <c r="B341" s="155" t="s">
        <v>12</v>
      </c>
      <c r="C341" s="155" t="s">
        <v>13</v>
      </c>
      <c r="D341" s="149" t="s">
        <v>14</v>
      </c>
      <c r="E341" s="148"/>
      <c r="F341" s="138"/>
      <c r="G341" s="149" t="s">
        <v>15</v>
      </c>
      <c r="H341" s="148"/>
      <c r="I341" s="138"/>
      <c r="J341" s="149" t="s">
        <v>16</v>
      </c>
      <c r="K341" s="148"/>
      <c r="L341" s="138"/>
      <c r="M341" s="149" t="s">
        <v>17</v>
      </c>
      <c r="N341" s="148"/>
      <c r="O341" s="138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s="96" customFormat="1" x14ac:dyDescent="0.2">
      <c r="A342" s="44" t="s">
        <v>210</v>
      </c>
      <c r="B342" s="195"/>
      <c r="C342" s="182"/>
      <c r="D342" s="20" t="s">
        <v>19</v>
      </c>
      <c r="E342" s="20" t="s">
        <v>20</v>
      </c>
      <c r="F342" s="20" t="s">
        <v>21</v>
      </c>
      <c r="G342" s="20" t="s">
        <v>19</v>
      </c>
      <c r="H342" s="20" t="s">
        <v>20</v>
      </c>
      <c r="I342" s="20" t="s">
        <v>21</v>
      </c>
      <c r="J342" s="20" t="s">
        <v>19</v>
      </c>
      <c r="K342" s="20" t="s">
        <v>20</v>
      </c>
      <c r="L342" s="20" t="s">
        <v>21</v>
      </c>
      <c r="M342" s="20" t="s">
        <v>19</v>
      </c>
      <c r="N342" s="20" t="s">
        <v>20</v>
      </c>
      <c r="O342" s="20" t="s">
        <v>21</v>
      </c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s="50" customFormat="1" x14ac:dyDescent="0.2">
      <c r="A343" s="32" t="s">
        <v>212</v>
      </c>
      <c r="B343" s="108" t="s">
        <v>131</v>
      </c>
      <c r="C343" s="92" t="s">
        <v>55</v>
      </c>
      <c r="D343" s="93">
        <v>0</v>
      </c>
      <c r="E343" s="93">
        <v>0</v>
      </c>
      <c r="F343" s="33">
        <f>SUM(D343:E343)</f>
        <v>0</v>
      </c>
      <c r="G343" s="93">
        <v>0</v>
      </c>
      <c r="H343" s="93">
        <v>0</v>
      </c>
      <c r="I343" s="33">
        <f>SUM(G343:H343)</f>
        <v>0</v>
      </c>
      <c r="J343" s="33">
        <v>19</v>
      </c>
      <c r="K343" s="33">
        <v>14</v>
      </c>
      <c r="L343" s="33">
        <f>SUM(J343:K343)</f>
        <v>33</v>
      </c>
      <c r="M343" s="33">
        <f>G343+J343</f>
        <v>19</v>
      </c>
      <c r="N343" s="33">
        <f>H343+K343</f>
        <v>14</v>
      </c>
      <c r="O343" s="33">
        <f>SUM(M343:N343)</f>
        <v>33</v>
      </c>
      <c r="P343" s="49"/>
      <c r="Q343" s="49"/>
      <c r="R343" s="49"/>
      <c r="S343" s="49"/>
      <c r="T343" s="49"/>
      <c r="U343" s="49"/>
      <c r="V343" s="49"/>
      <c r="W343" s="49"/>
      <c r="X343" s="49"/>
      <c r="Y343" s="49"/>
    </row>
    <row r="344" spans="1:25" s="50" customFormat="1" x14ac:dyDescent="0.2">
      <c r="A344" s="44"/>
      <c r="B344" s="44"/>
      <c r="C344" s="44" t="s">
        <v>26</v>
      </c>
      <c r="D344" s="97">
        <f>SUM(D343)</f>
        <v>0</v>
      </c>
      <c r="E344" s="118">
        <f t="shared" ref="E344:O344" si="274">SUM(E343)</f>
        <v>0</v>
      </c>
      <c r="F344" s="118">
        <f t="shared" si="274"/>
        <v>0</v>
      </c>
      <c r="G344" s="118">
        <f t="shared" si="274"/>
        <v>0</v>
      </c>
      <c r="H344" s="118">
        <f t="shared" si="274"/>
        <v>0</v>
      </c>
      <c r="I344" s="118">
        <f t="shared" si="274"/>
        <v>0</v>
      </c>
      <c r="J344" s="118">
        <f t="shared" si="274"/>
        <v>19</v>
      </c>
      <c r="K344" s="118">
        <f t="shared" si="274"/>
        <v>14</v>
      </c>
      <c r="L344" s="118">
        <f t="shared" si="274"/>
        <v>33</v>
      </c>
      <c r="M344" s="118">
        <f t="shared" si="274"/>
        <v>19</v>
      </c>
      <c r="N344" s="118">
        <f t="shared" si="274"/>
        <v>14</v>
      </c>
      <c r="O344" s="118">
        <f t="shared" si="274"/>
        <v>33</v>
      </c>
      <c r="P344" s="49"/>
      <c r="Q344" s="49"/>
      <c r="R344" s="49"/>
      <c r="S344" s="49"/>
      <c r="T344" s="49"/>
      <c r="U344" s="49"/>
      <c r="V344" s="49"/>
      <c r="W344" s="49"/>
      <c r="X344" s="49"/>
      <c r="Y344" s="49"/>
    </row>
    <row r="345" spans="1:25" s="50" customFormat="1" x14ac:dyDescent="0.2">
      <c r="A345" s="17"/>
      <c r="B345" s="17"/>
      <c r="C345" s="17"/>
      <c r="D345" s="43"/>
      <c r="E345" s="100"/>
      <c r="F345" s="100"/>
      <c r="G345" s="43"/>
      <c r="H345" s="100"/>
      <c r="I345" s="100"/>
      <c r="J345" s="43"/>
      <c r="K345" s="100"/>
      <c r="L345" s="100"/>
      <c r="M345" s="43"/>
      <c r="N345" s="100"/>
      <c r="O345" s="100"/>
      <c r="P345" s="49"/>
      <c r="Q345" s="49"/>
      <c r="R345" s="49"/>
      <c r="S345" s="49"/>
      <c r="T345" s="49"/>
      <c r="U345" s="49"/>
      <c r="V345" s="49"/>
      <c r="W345" s="49"/>
      <c r="X345" s="49"/>
      <c r="Y345" s="49"/>
    </row>
    <row r="346" spans="1:25" s="50" customFormat="1" x14ac:dyDescent="0.2">
      <c r="A346" s="44" t="s">
        <v>18</v>
      </c>
      <c r="B346" s="44" t="s">
        <v>12</v>
      </c>
      <c r="C346" s="44" t="s">
        <v>13</v>
      </c>
      <c r="D346" s="97" t="s">
        <v>19</v>
      </c>
      <c r="E346" s="97" t="s">
        <v>20</v>
      </c>
      <c r="F346" s="97" t="s">
        <v>21</v>
      </c>
      <c r="G346" s="97" t="s">
        <v>19</v>
      </c>
      <c r="H346" s="97" t="s">
        <v>20</v>
      </c>
      <c r="I346" s="97" t="s">
        <v>21</v>
      </c>
      <c r="J346" s="97" t="s">
        <v>19</v>
      </c>
      <c r="K346" s="97" t="s">
        <v>20</v>
      </c>
      <c r="L346" s="97" t="s">
        <v>21</v>
      </c>
      <c r="M346" s="97" t="s">
        <v>19</v>
      </c>
      <c r="N346" s="97" t="s">
        <v>20</v>
      </c>
      <c r="O346" s="97" t="s">
        <v>21</v>
      </c>
      <c r="P346" s="49"/>
      <c r="Q346" s="49"/>
      <c r="R346" s="49"/>
      <c r="S346" s="49"/>
      <c r="T346" s="49"/>
      <c r="U346" s="49"/>
      <c r="V346" s="49"/>
      <c r="W346" s="49"/>
      <c r="X346" s="49"/>
      <c r="Y346" s="49"/>
    </row>
    <row r="347" spans="1:25" s="129" customFormat="1" x14ac:dyDescent="0.2">
      <c r="A347" s="108" t="s">
        <v>75</v>
      </c>
      <c r="B347" s="108" t="s">
        <v>131</v>
      </c>
      <c r="C347" s="109" t="s">
        <v>39</v>
      </c>
      <c r="D347" s="103">
        <v>34</v>
      </c>
      <c r="E347" s="103">
        <v>34</v>
      </c>
      <c r="F347" s="104">
        <f>SUM(D347:E347)</f>
        <v>68</v>
      </c>
      <c r="G347" s="103">
        <v>33</v>
      </c>
      <c r="H347" s="103">
        <v>34</v>
      </c>
      <c r="I347" s="104">
        <f>SUM(G347,H347)</f>
        <v>67</v>
      </c>
      <c r="J347" s="103">
        <v>10</v>
      </c>
      <c r="K347" s="103">
        <v>28</v>
      </c>
      <c r="L347" s="104">
        <f>SUM(J347:K347)</f>
        <v>38</v>
      </c>
      <c r="M347" s="104">
        <f t="shared" ref="M347:M348" si="275">G347+J347</f>
        <v>43</v>
      </c>
      <c r="N347" s="104">
        <f t="shared" ref="N347:N348" si="276">H347+K347</f>
        <v>62</v>
      </c>
      <c r="O347" s="104">
        <f>SUM(M347:N347)</f>
        <v>105</v>
      </c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s="129" customFormat="1" x14ac:dyDescent="0.2">
      <c r="A348" s="120" t="s">
        <v>233</v>
      </c>
      <c r="B348" s="108" t="s">
        <v>131</v>
      </c>
      <c r="C348" s="109" t="s">
        <v>39</v>
      </c>
      <c r="D348" s="103">
        <v>0</v>
      </c>
      <c r="E348" s="103">
        <v>0</v>
      </c>
      <c r="F348" s="104">
        <f>SUM(D348:E348)</f>
        <v>0</v>
      </c>
      <c r="G348" s="103">
        <v>0</v>
      </c>
      <c r="H348" s="103">
        <v>0</v>
      </c>
      <c r="I348" s="104">
        <f>SUM(G348,H348)</f>
        <v>0</v>
      </c>
      <c r="J348" s="103">
        <v>1</v>
      </c>
      <c r="K348" s="103">
        <v>0</v>
      </c>
      <c r="L348" s="104">
        <f>SUM(J348:K348)</f>
        <v>1</v>
      </c>
      <c r="M348" s="104">
        <f t="shared" si="275"/>
        <v>1</v>
      </c>
      <c r="N348" s="104">
        <f t="shared" si="276"/>
        <v>0</v>
      </c>
      <c r="O348" s="104">
        <f>SUM(M348:N348)</f>
        <v>1</v>
      </c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s="96" customFormat="1" x14ac:dyDescent="0.2">
      <c r="A349" s="34"/>
      <c r="B349" s="34"/>
      <c r="C349" s="45" t="s">
        <v>26</v>
      </c>
      <c r="D349" s="35">
        <f>SUM(D347:D348)</f>
        <v>34</v>
      </c>
      <c r="E349" s="35">
        <f t="shared" ref="E349:O349" si="277">SUM(E347:E348)</f>
        <v>34</v>
      </c>
      <c r="F349" s="35">
        <f t="shared" si="277"/>
        <v>68</v>
      </c>
      <c r="G349" s="35">
        <f t="shared" si="277"/>
        <v>33</v>
      </c>
      <c r="H349" s="35">
        <f t="shared" si="277"/>
        <v>34</v>
      </c>
      <c r="I349" s="35">
        <f t="shared" si="277"/>
        <v>67</v>
      </c>
      <c r="J349" s="35">
        <f t="shared" si="277"/>
        <v>11</v>
      </c>
      <c r="K349" s="35">
        <f t="shared" si="277"/>
        <v>28</v>
      </c>
      <c r="L349" s="35">
        <f t="shared" si="277"/>
        <v>39</v>
      </c>
      <c r="M349" s="35">
        <f t="shared" si="277"/>
        <v>44</v>
      </c>
      <c r="N349" s="35">
        <f t="shared" si="277"/>
        <v>62</v>
      </c>
      <c r="O349" s="35">
        <f t="shared" si="277"/>
        <v>106</v>
      </c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x14ac:dyDescent="0.2">
      <c r="A350" s="169" t="s">
        <v>31</v>
      </c>
      <c r="B350" s="170"/>
      <c r="C350" s="171"/>
      <c r="D350" s="126">
        <f>SUM(D349,D344)</f>
        <v>34</v>
      </c>
      <c r="E350" s="126">
        <f t="shared" ref="E350:O350" si="278">SUM(E349,E344)</f>
        <v>34</v>
      </c>
      <c r="F350" s="126">
        <f t="shared" si="278"/>
        <v>68</v>
      </c>
      <c r="G350" s="126">
        <f t="shared" si="278"/>
        <v>33</v>
      </c>
      <c r="H350" s="126">
        <f t="shared" si="278"/>
        <v>34</v>
      </c>
      <c r="I350" s="126">
        <f t="shared" si="278"/>
        <v>67</v>
      </c>
      <c r="J350" s="126">
        <f t="shared" si="278"/>
        <v>30</v>
      </c>
      <c r="K350" s="126">
        <f t="shared" si="278"/>
        <v>42</v>
      </c>
      <c r="L350" s="126">
        <f t="shared" si="278"/>
        <v>72</v>
      </c>
      <c r="M350" s="126">
        <f t="shared" si="278"/>
        <v>63</v>
      </c>
      <c r="N350" s="126">
        <f t="shared" si="278"/>
        <v>76</v>
      </c>
      <c r="O350" s="126">
        <f t="shared" si="278"/>
        <v>139</v>
      </c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x14ac:dyDescent="0.2">
      <c r="A351" s="18"/>
      <c r="B351" s="23"/>
      <c r="C351" s="23"/>
      <c r="D351" s="43"/>
      <c r="E351" s="43"/>
      <c r="F351" s="43"/>
      <c r="G351" s="43"/>
      <c r="H351" s="43"/>
      <c r="I351" s="43"/>
      <c r="J351" s="43"/>
      <c r="K351" s="43"/>
      <c r="L351" s="43"/>
      <c r="M351" s="43"/>
      <c r="N351" s="43"/>
      <c r="O351" s="43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3.5" thickBot="1" x14ac:dyDescent="0.25">
      <c r="A352" s="24"/>
      <c r="B352" s="24"/>
      <c r="C352" s="25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3.5" thickBot="1" x14ac:dyDescent="0.25">
      <c r="A353" s="192" t="s">
        <v>79</v>
      </c>
      <c r="B353" s="193"/>
      <c r="C353" s="194"/>
      <c r="D353" s="57">
        <f>SUM(D276,D302,D296,D310,D318,D331,D337,D350)</f>
        <v>390</v>
      </c>
      <c r="E353" s="57">
        <f t="shared" ref="E353:O353" si="279">SUM(E276,E302,E296,E310,E318,E331,E337,E350)</f>
        <v>473</v>
      </c>
      <c r="F353" s="57">
        <f t="shared" si="279"/>
        <v>863</v>
      </c>
      <c r="G353" s="57">
        <f t="shared" si="279"/>
        <v>346</v>
      </c>
      <c r="H353" s="57">
        <f t="shared" si="279"/>
        <v>429</v>
      </c>
      <c r="I353" s="57">
        <f t="shared" si="279"/>
        <v>775</v>
      </c>
      <c r="J353" s="57">
        <f t="shared" si="279"/>
        <v>773</v>
      </c>
      <c r="K353" s="57">
        <f t="shared" si="279"/>
        <v>1091</v>
      </c>
      <c r="L353" s="57">
        <f t="shared" si="279"/>
        <v>1864</v>
      </c>
      <c r="M353" s="57">
        <f t="shared" si="279"/>
        <v>1119</v>
      </c>
      <c r="N353" s="57">
        <f t="shared" si="279"/>
        <v>1520</v>
      </c>
      <c r="O353" s="57">
        <f t="shared" si="279"/>
        <v>2639</v>
      </c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s="119" customFormat="1" x14ac:dyDescent="0.2">
      <c r="A354" s="84"/>
      <c r="B354" s="84"/>
      <c r="C354" s="84"/>
      <c r="D354" s="85"/>
      <c r="E354" s="85"/>
      <c r="F354" s="85"/>
      <c r="G354" s="85"/>
      <c r="H354" s="85"/>
      <c r="I354" s="85"/>
      <c r="J354" s="85"/>
      <c r="K354" s="85"/>
      <c r="L354" s="85"/>
      <c r="M354" s="85"/>
      <c r="N354" s="85"/>
      <c r="O354" s="85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3.5" thickBot="1" x14ac:dyDescent="0.25">
      <c r="A355" s="18"/>
      <c r="B355" s="18"/>
      <c r="C355" s="18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s="122" customFormat="1" x14ac:dyDescent="0.2">
      <c r="A356" s="213" t="s">
        <v>179</v>
      </c>
      <c r="B356" s="213"/>
      <c r="C356" s="213"/>
      <c r="D356" s="213"/>
      <c r="E356" s="213"/>
      <c r="F356" s="213"/>
      <c r="G356" s="213"/>
      <c r="H356" s="213"/>
      <c r="I356" s="213"/>
      <c r="J356" s="213"/>
      <c r="K356" s="213"/>
      <c r="L356" s="213"/>
      <c r="M356" s="213"/>
      <c r="N356" s="213"/>
      <c r="O356" s="213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x14ac:dyDescent="0.2">
      <c r="A357" s="87"/>
      <c r="B357" s="87"/>
      <c r="C357" s="87"/>
      <c r="D357" s="87"/>
      <c r="E357" s="87"/>
      <c r="F357" s="87"/>
      <c r="G357" s="87"/>
      <c r="H357" s="87"/>
      <c r="I357" s="87"/>
      <c r="J357" s="87"/>
      <c r="K357" s="87"/>
      <c r="L357" s="87"/>
      <c r="M357" s="87"/>
      <c r="N357" s="87"/>
      <c r="O357" s="87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x14ac:dyDescent="0.2">
      <c r="A358" s="86"/>
      <c r="B358" s="86"/>
      <c r="C358" s="86"/>
      <c r="D358" s="86"/>
      <c r="E358" s="86"/>
      <c r="F358" s="86"/>
      <c r="G358" s="86"/>
      <c r="H358" s="86"/>
      <c r="I358" s="86"/>
      <c r="J358" s="86"/>
      <c r="K358" s="86"/>
      <c r="L358" s="86"/>
      <c r="M358" s="86"/>
      <c r="N358" s="86"/>
      <c r="O358" s="86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x14ac:dyDescent="0.2">
      <c r="A359" s="150" t="s">
        <v>36</v>
      </c>
      <c r="B359" s="174"/>
      <c r="C359" s="174"/>
      <c r="D359" s="174"/>
      <c r="E359" s="174"/>
      <c r="F359" s="175"/>
      <c r="G359" s="149" t="s">
        <v>10</v>
      </c>
      <c r="H359" s="148"/>
      <c r="I359" s="148"/>
      <c r="J359" s="148"/>
      <c r="K359" s="148"/>
      <c r="L359" s="148"/>
      <c r="M359" s="148"/>
      <c r="N359" s="148"/>
      <c r="O359" s="138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x14ac:dyDescent="0.2">
      <c r="A360" s="11" t="s">
        <v>11</v>
      </c>
      <c r="B360" s="153" t="s">
        <v>12</v>
      </c>
      <c r="C360" s="155" t="s">
        <v>13</v>
      </c>
      <c r="D360" s="149" t="s">
        <v>14</v>
      </c>
      <c r="E360" s="148"/>
      <c r="F360" s="138"/>
      <c r="G360" s="149" t="s">
        <v>15</v>
      </c>
      <c r="H360" s="148"/>
      <c r="I360" s="138"/>
      <c r="J360" s="149" t="s">
        <v>16</v>
      </c>
      <c r="K360" s="148"/>
      <c r="L360" s="138"/>
      <c r="M360" s="149" t="s">
        <v>17</v>
      </c>
      <c r="N360" s="148"/>
      <c r="O360" s="138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x14ac:dyDescent="0.2">
      <c r="A361" s="11" t="s">
        <v>18</v>
      </c>
      <c r="B361" s="154"/>
      <c r="C361" s="156"/>
      <c r="D361" s="20" t="s">
        <v>19</v>
      </c>
      <c r="E361" s="20" t="s">
        <v>20</v>
      </c>
      <c r="F361" s="20" t="s">
        <v>21</v>
      </c>
      <c r="G361" s="20" t="s">
        <v>19</v>
      </c>
      <c r="H361" s="20" t="s">
        <v>20</v>
      </c>
      <c r="I361" s="20" t="s">
        <v>21</v>
      </c>
      <c r="J361" s="20" t="s">
        <v>19</v>
      </c>
      <c r="K361" s="20" t="s">
        <v>20</v>
      </c>
      <c r="L361" s="20" t="s">
        <v>21</v>
      </c>
      <c r="M361" s="20" t="s">
        <v>19</v>
      </c>
      <c r="N361" s="20" t="s">
        <v>20</v>
      </c>
      <c r="O361" s="20" t="s">
        <v>21</v>
      </c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s="129" customFormat="1" ht="22.5" x14ac:dyDescent="0.2">
      <c r="A362" s="14" t="s">
        <v>132</v>
      </c>
      <c r="B362" s="14" t="s">
        <v>229</v>
      </c>
      <c r="C362" s="22" t="s">
        <v>191</v>
      </c>
      <c r="D362" s="35">
        <v>6</v>
      </c>
      <c r="E362" s="35">
        <v>11</v>
      </c>
      <c r="F362" s="16">
        <f t="shared" ref="F362" si="280">SUM(D362:E362)</f>
        <v>17</v>
      </c>
      <c r="G362" s="35">
        <v>4</v>
      </c>
      <c r="H362" s="35">
        <v>7</v>
      </c>
      <c r="I362" s="16">
        <f t="shared" ref="I362" si="281">SUM(G362:H362)</f>
        <v>11</v>
      </c>
      <c r="J362" s="35">
        <v>1</v>
      </c>
      <c r="K362" s="35">
        <v>15</v>
      </c>
      <c r="L362" s="16">
        <f t="shared" ref="L362" si="282">SUM(J362:K362)</f>
        <v>16</v>
      </c>
      <c r="M362" s="16">
        <f t="shared" ref="M362" si="283">SUM(G362,J362)</f>
        <v>5</v>
      </c>
      <c r="N362" s="16">
        <f t="shared" ref="N362" si="284">SUM(H362,K362)</f>
        <v>22</v>
      </c>
      <c r="O362" s="16">
        <f t="shared" ref="O362" si="285">SUM(M362:N362)</f>
        <v>27</v>
      </c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x14ac:dyDescent="0.2">
      <c r="A363" s="152" t="s">
        <v>31</v>
      </c>
      <c r="B363" s="172"/>
      <c r="C363" s="173"/>
      <c r="D363" s="123">
        <f t="shared" ref="D363:O363" si="286">SUM(D362)</f>
        <v>6</v>
      </c>
      <c r="E363" s="123">
        <f t="shared" si="286"/>
        <v>11</v>
      </c>
      <c r="F363" s="123">
        <f t="shared" si="286"/>
        <v>17</v>
      </c>
      <c r="G363" s="123">
        <f t="shared" si="286"/>
        <v>4</v>
      </c>
      <c r="H363" s="123">
        <f t="shared" si="286"/>
        <v>7</v>
      </c>
      <c r="I363" s="123">
        <f t="shared" si="286"/>
        <v>11</v>
      </c>
      <c r="J363" s="123">
        <f t="shared" si="286"/>
        <v>1</v>
      </c>
      <c r="K363" s="123">
        <f t="shared" si="286"/>
        <v>15</v>
      </c>
      <c r="L363" s="123">
        <f t="shared" si="286"/>
        <v>16</v>
      </c>
      <c r="M363" s="123">
        <f t="shared" si="286"/>
        <v>5</v>
      </c>
      <c r="N363" s="123">
        <f t="shared" si="286"/>
        <v>22</v>
      </c>
      <c r="O363" s="123">
        <f t="shared" si="286"/>
        <v>27</v>
      </c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3.5" thickBot="1" x14ac:dyDescent="0.25">
      <c r="A364" s="24"/>
      <c r="B364" s="24"/>
      <c r="C364" s="25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3.5" thickBot="1" x14ac:dyDescent="0.25">
      <c r="A365" s="202" t="s">
        <v>180</v>
      </c>
      <c r="B365" s="203"/>
      <c r="C365" s="204"/>
      <c r="D365" s="58">
        <f>SUM(D363)</f>
        <v>6</v>
      </c>
      <c r="E365" s="58">
        <f t="shared" ref="E365:O365" si="287">SUM(E363)</f>
        <v>11</v>
      </c>
      <c r="F365" s="58">
        <f t="shared" si="287"/>
        <v>17</v>
      </c>
      <c r="G365" s="58">
        <f t="shared" si="287"/>
        <v>4</v>
      </c>
      <c r="H365" s="58">
        <f t="shared" si="287"/>
        <v>7</v>
      </c>
      <c r="I365" s="58">
        <f t="shared" si="287"/>
        <v>11</v>
      </c>
      <c r="J365" s="58">
        <f t="shared" si="287"/>
        <v>1</v>
      </c>
      <c r="K365" s="58">
        <f t="shared" si="287"/>
        <v>15</v>
      </c>
      <c r="L365" s="58">
        <f t="shared" si="287"/>
        <v>16</v>
      </c>
      <c r="M365" s="58">
        <f t="shared" si="287"/>
        <v>5</v>
      </c>
      <c r="N365" s="58">
        <f t="shared" si="287"/>
        <v>22</v>
      </c>
      <c r="O365" s="58">
        <f t="shared" si="287"/>
        <v>27</v>
      </c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3.5" thickBot="1" x14ac:dyDescent="0.25">
      <c r="A366" s="24"/>
      <c r="B366" s="24"/>
      <c r="C366" s="25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3.5" thickBot="1" x14ac:dyDescent="0.25">
      <c r="A367" s="192" t="s">
        <v>72</v>
      </c>
      <c r="B367" s="193"/>
      <c r="C367" s="194"/>
      <c r="D367" s="57">
        <f>SUM(D254)</f>
        <v>3887</v>
      </c>
      <c r="E367" s="57">
        <f>SUM(E254)</f>
        <v>4040</v>
      </c>
      <c r="F367" s="57">
        <f>SUM(F254)</f>
        <v>7927</v>
      </c>
      <c r="G367" s="57">
        <f>SUM(G254)</f>
        <v>3244</v>
      </c>
      <c r="H367" s="57">
        <f>SUM(H254)</f>
        <v>3330</v>
      </c>
      <c r="I367" s="57">
        <f>SUM(I254)</f>
        <v>6572</v>
      </c>
      <c r="J367" s="57">
        <f>SUM(J254)</f>
        <v>11367</v>
      </c>
      <c r="K367" s="57">
        <f>SUM(K254)</f>
        <v>12069</v>
      </c>
      <c r="L367" s="57">
        <f>SUM(L254)</f>
        <v>23435</v>
      </c>
      <c r="M367" s="57">
        <f>SUM(M254)</f>
        <v>14611</v>
      </c>
      <c r="N367" s="57">
        <f>SUM(N254)</f>
        <v>15399</v>
      </c>
      <c r="O367" s="57">
        <f>SUM(O254)</f>
        <v>30010</v>
      </c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3.5" thickBot="1" x14ac:dyDescent="0.25">
      <c r="A368" s="24"/>
      <c r="B368" s="24"/>
      <c r="C368" s="25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3.5" thickBot="1" x14ac:dyDescent="0.25">
      <c r="A369" s="192" t="s">
        <v>79</v>
      </c>
      <c r="B369" s="193"/>
      <c r="C369" s="194"/>
      <c r="D369" s="57">
        <f>SUM(D353)</f>
        <v>390</v>
      </c>
      <c r="E369" s="57">
        <f>SUM(E353)</f>
        <v>473</v>
      </c>
      <c r="F369" s="57">
        <f>SUM(F353)</f>
        <v>863</v>
      </c>
      <c r="G369" s="57">
        <f>SUM(G353)</f>
        <v>346</v>
      </c>
      <c r="H369" s="57">
        <f>SUM(H353)</f>
        <v>429</v>
      </c>
      <c r="I369" s="57">
        <f>SUM(I353)</f>
        <v>775</v>
      </c>
      <c r="J369" s="57">
        <f>SUM(J353)</f>
        <v>773</v>
      </c>
      <c r="K369" s="57">
        <f>SUM(K353)</f>
        <v>1091</v>
      </c>
      <c r="L369" s="57">
        <f>SUM(L353)</f>
        <v>1864</v>
      </c>
      <c r="M369" s="57">
        <f>SUM(M353)</f>
        <v>1119</v>
      </c>
      <c r="N369" s="57">
        <f>SUM(N353)</f>
        <v>1520</v>
      </c>
      <c r="O369" s="57">
        <f>SUM(O353)</f>
        <v>2639</v>
      </c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3.5" thickBot="1" x14ac:dyDescent="0.25">
      <c r="A370" s="18"/>
      <c r="B370" s="23"/>
      <c r="C370" s="23"/>
      <c r="D370" s="43"/>
      <c r="E370" s="43"/>
      <c r="F370" s="43"/>
      <c r="G370" s="43"/>
      <c r="H370" s="43"/>
      <c r="I370" s="43"/>
      <c r="J370" s="43"/>
      <c r="K370" s="43"/>
      <c r="L370" s="43"/>
      <c r="M370" s="43"/>
      <c r="N370" s="43"/>
      <c r="O370" s="43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3.5" thickBot="1" x14ac:dyDescent="0.25">
      <c r="A371" s="202" t="s">
        <v>180</v>
      </c>
      <c r="B371" s="203"/>
      <c r="C371" s="204"/>
      <c r="D371" s="58">
        <f>SUM(D365)</f>
        <v>6</v>
      </c>
      <c r="E371" s="58">
        <f t="shared" ref="E371:O371" si="288">SUM(E365)</f>
        <v>11</v>
      </c>
      <c r="F371" s="58">
        <f t="shared" si="288"/>
        <v>17</v>
      </c>
      <c r="G371" s="58">
        <f t="shared" si="288"/>
        <v>4</v>
      </c>
      <c r="H371" s="58">
        <f t="shared" si="288"/>
        <v>7</v>
      </c>
      <c r="I371" s="58">
        <f t="shared" si="288"/>
        <v>11</v>
      </c>
      <c r="J371" s="58">
        <f t="shared" si="288"/>
        <v>1</v>
      </c>
      <c r="K371" s="58">
        <f t="shared" si="288"/>
        <v>15</v>
      </c>
      <c r="L371" s="58">
        <f t="shared" si="288"/>
        <v>16</v>
      </c>
      <c r="M371" s="58">
        <f t="shared" si="288"/>
        <v>5</v>
      </c>
      <c r="N371" s="58">
        <f t="shared" si="288"/>
        <v>22</v>
      </c>
      <c r="O371" s="58">
        <f t="shared" si="288"/>
        <v>27</v>
      </c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3.5" thickBot="1" x14ac:dyDescent="0.25">
      <c r="A372" s="24"/>
      <c r="B372" s="24"/>
      <c r="C372" s="25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3.5" thickBot="1" x14ac:dyDescent="0.25">
      <c r="A373" s="192" t="s">
        <v>80</v>
      </c>
      <c r="B373" s="193"/>
      <c r="C373" s="194"/>
      <c r="D373" s="57">
        <f>SUM(D367+D369+D371)</f>
        <v>4283</v>
      </c>
      <c r="E373" s="57">
        <f t="shared" ref="E373:O373" si="289">SUM(E367+E369+E371)</f>
        <v>4524</v>
      </c>
      <c r="F373" s="57">
        <f t="shared" si="289"/>
        <v>8807</v>
      </c>
      <c r="G373" s="57">
        <f t="shared" si="289"/>
        <v>3594</v>
      </c>
      <c r="H373" s="57">
        <f t="shared" si="289"/>
        <v>3766</v>
      </c>
      <c r="I373" s="57">
        <f t="shared" si="289"/>
        <v>7358</v>
      </c>
      <c r="J373" s="57">
        <f t="shared" si="289"/>
        <v>12141</v>
      </c>
      <c r="K373" s="57">
        <f t="shared" si="289"/>
        <v>13175</v>
      </c>
      <c r="L373" s="57">
        <f t="shared" si="289"/>
        <v>25315</v>
      </c>
      <c r="M373" s="57">
        <f t="shared" si="289"/>
        <v>15735</v>
      </c>
      <c r="N373" s="57">
        <f t="shared" si="289"/>
        <v>16941</v>
      </c>
      <c r="O373" s="57">
        <f t="shared" si="289"/>
        <v>32676</v>
      </c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x14ac:dyDescent="0.2">
      <c r="A374" s="59"/>
      <c r="B374" s="59"/>
      <c r="C374" s="60"/>
      <c r="D374" s="61"/>
      <c r="E374" s="61"/>
      <c r="F374" s="61"/>
      <c r="G374" s="61"/>
      <c r="H374" s="61"/>
      <c r="I374" s="61"/>
      <c r="J374" s="61"/>
      <c r="K374" s="61"/>
      <c r="L374" s="61"/>
      <c r="M374" s="61"/>
      <c r="N374" s="61"/>
      <c r="O374" s="6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x14ac:dyDescent="0.2">
      <c r="A375" s="83"/>
      <c r="B375" s="6" t="s">
        <v>1</v>
      </c>
      <c r="C375" s="1"/>
      <c r="D375" s="62"/>
      <c r="E375" s="62"/>
      <c r="F375" s="62"/>
      <c r="G375" s="62"/>
      <c r="H375" s="62"/>
      <c r="I375" s="62"/>
      <c r="J375" s="62"/>
      <c r="K375" s="62"/>
      <c r="L375" s="62"/>
      <c r="M375" s="62"/>
      <c r="N375" s="62"/>
      <c r="O375" s="62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8.75" x14ac:dyDescent="0.3">
      <c r="A376" s="63"/>
      <c r="B376" s="64" t="s">
        <v>81</v>
      </c>
      <c r="C376" s="65"/>
      <c r="D376" s="81"/>
      <c r="E376" s="205" t="s">
        <v>82</v>
      </c>
      <c r="F376" s="205"/>
      <c r="G376" s="205"/>
      <c r="H376" s="205"/>
      <c r="I376" s="205"/>
      <c r="J376" s="205"/>
      <c r="K376" s="205"/>
      <c r="L376" s="10"/>
      <c r="M376" s="10"/>
      <c r="N376" s="10"/>
      <c r="O376" s="10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8.75" x14ac:dyDescent="0.3">
      <c r="A377" s="63"/>
      <c r="B377" s="63"/>
      <c r="C377" s="66"/>
      <c r="D377" s="81"/>
      <c r="E377" s="81"/>
      <c r="F377" s="81"/>
      <c r="G377" s="81"/>
      <c r="H377" s="81"/>
      <c r="I377" s="81"/>
      <c r="J377" s="81"/>
      <c r="K377" s="81"/>
      <c r="L377" s="10"/>
      <c r="M377" s="10"/>
      <c r="N377" s="10"/>
      <c r="O377" s="10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8.75" x14ac:dyDescent="0.3">
      <c r="A378" s="63"/>
      <c r="B378" s="63"/>
      <c r="C378" s="66"/>
      <c r="D378" s="81"/>
      <c r="E378" s="81"/>
      <c r="F378" s="81"/>
      <c r="G378" s="81"/>
      <c r="H378" s="81"/>
      <c r="I378" s="81"/>
      <c r="J378" s="81"/>
      <c r="K378" s="81"/>
      <c r="L378" s="10"/>
      <c r="M378" s="10"/>
      <c r="N378" s="10"/>
      <c r="O378" s="10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9.5" thickBot="1" x14ac:dyDescent="0.35">
      <c r="A379" s="63"/>
      <c r="B379" s="67"/>
      <c r="C379" s="65"/>
      <c r="D379" s="68"/>
      <c r="E379" s="200" t="s">
        <v>83</v>
      </c>
      <c r="F379" s="201"/>
      <c r="G379" s="201"/>
      <c r="H379" s="201"/>
      <c r="I379" s="201"/>
      <c r="J379" s="201"/>
      <c r="K379" s="201"/>
      <c r="L379" s="10"/>
      <c r="M379" s="10"/>
      <c r="N379" s="10"/>
      <c r="O379" s="10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s="50" customFormat="1" ht="18.75" x14ac:dyDescent="0.3">
      <c r="A380" s="63"/>
      <c r="B380" s="69" t="s">
        <v>84</v>
      </c>
      <c r="C380" s="65"/>
      <c r="D380" s="68"/>
      <c r="E380" s="200" t="s">
        <v>85</v>
      </c>
      <c r="F380" s="201"/>
      <c r="G380" s="201"/>
      <c r="H380" s="201"/>
      <c r="I380" s="201"/>
      <c r="J380" s="201"/>
      <c r="K380" s="201"/>
      <c r="L380" s="10"/>
      <c r="M380" s="10"/>
      <c r="N380" s="10"/>
      <c r="O380" s="10"/>
      <c r="P380" s="49"/>
      <c r="Q380" s="49"/>
      <c r="R380" s="49"/>
      <c r="S380" s="49"/>
      <c r="T380" s="49"/>
      <c r="U380" s="49"/>
      <c r="V380" s="49"/>
      <c r="W380" s="49"/>
      <c r="X380" s="49"/>
      <c r="Y380" s="49"/>
    </row>
    <row r="381" spans="1:25" s="50" customFormat="1" x14ac:dyDescent="0.2">
      <c r="A381" s="59"/>
      <c r="B381" s="59"/>
      <c r="C381" s="60"/>
      <c r="D381" s="61"/>
      <c r="E381" s="61"/>
      <c r="F381" s="61"/>
      <c r="G381" s="61"/>
      <c r="H381" s="61"/>
      <c r="I381" s="61"/>
      <c r="J381" s="61"/>
      <c r="K381" s="61"/>
      <c r="L381" s="61"/>
      <c r="M381" s="61"/>
      <c r="N381" s="61"/>
      <c r="O381" s="61"/>
      <c r="P381" s="49"/>
      <c r="Q381" s="49"/>
      <c r="R381" s="49"/>
      <c r="S381" s="49"/>
      <c r="T381" s="49"/>
      <c r="U381" s="49"/>
      <c r="V381" s="49"/>
      <c r="W381" s="49"/>
      <c r="X381" s="49"/>
      <c r="Y381" s="49"/>
    </row>
    <row r="382" spans="1:25" s="50" customFormat="1" x14ac:dyDescent="0.2">
      <c r="A382" s="70"/>
      <c r="B382" s="70"/>
      <c r="C382" s="71"/>
      <c r="D382" s="72"/>
      <c r="E382" s="72"/>
      <c r="F382" s="72"/>
      <c r="G382" s="72"/>
      <c r="H382" s="72"/>
      <c r="I382" s="72"/>
      <c r="J382" s="72"/>
      <c r="K382" s="72"/>
      <c r="L382" s="72"/>
      <c r="M382" s="72"/>
      <c r="N382" s="72"/>
      <c r="O382" s="72"/>
      <c r="P382" s="49"/>
      <c r="Q382" s="49"/>
      <c r="R382" s="49"/>
      <c r="S382" s="49"/>
      <c r="T382" s="49"/>
      <c r="U382" s="49"/>
      <c r="V382" s="49"/>
      <c r="W382" s="49"/>
      <c r="X382" s="49"/>
      <c r="Y382" s="49"/>
    </row>
    <row r="383" spans="1:25" s="50" customFormat="1" x14ac:dyDescent="0.2">
      <c r="A383" s="73"/>
      <c r="B383" s="74"/>
      <c r="C383" s="49"/>
      <c r="D383" s="75"/>
      <c r="E383" s="75"/>
      <c r="F383" s="75"/>
      <c r="G383" s="75"/>
      <c r="H383" s="75"/>
      <c r="I383" s="75"/>
      <c r="J383" s="75"/>
      <c r="K383" s="75"/>
      <c r="L383" s="75"/>
      <c r="M383" s="75"/>
      <c r="N383" s="75"/>
      <c r="O383" s="75"/>
    </row>
    <row r="384" spans="1:25" s="50" customFormat="1" x14ac:dyDescent="0.2">
      <c r="A384" s="73"/>
      <c r="B384" s="74"/>
      <c r="C384" s="49"/>
      <c r="D384" s="75"/>
      <c r="E384" s="75"/>
      <c r="F384" s="75"/>
      <c r="G384" s="75"/>
      <c r="H384" s="75"/>
      <c r="I384" s="75"/>
      <c r="J384" s="75"/>
      <c r="K384" s="75"/>
      <c r="L384" s="75"/>
      <c r="M384" s="75"/>
      <c r="N384" s="75"/>
      <c r="O384" s="75"/>
    </row>
    <row r="385" spans="1:15" s="50" customFormat="1" x14ac:dyDescent="0.2">
      <c r="A385" s="76"/>
      <c r="B385" s="76"/>
      <c r="D385" s="77"/>
      <c r="E385" s="77"/>
      <c r="F385" s="77"/>
      <c r="G385" s="77"/>
      <c r="H385" s="77"/>
      <c r="I385" s="77"/>
      <c r="J385" s="77"/>
      <c r="K385" s="77"/>
      <c r="L385" s="77"/>
      <c r="M385" s="77"/>
      <c r="N385" s="77"/>
      <c r="O385" s="77"/>
    </row>
    <row r="386" spans="1:15" s="50" customFormat="1" x14ac:dyDescent="0.2">
      <c r="A386" s="76"/>
      <c r="B386" s="76"/>
      <c r="D386" s="77"/>
      <c r="E386" s="77"/>
      <c r="F386" s="77"/>
      <c r="G386" s="77"/>
      <c r="H386" s="77"/>
      <c r="I386" s="77"/>
      <c r="J386" s="77"/>
      <c r="K386" s="77"/>
      <c r="L386" s="77"/>
      <c r="M386" s="77"/>
      <c r="N386" s="77"/>
      <c r="O386" s="77"/>
    </row>
    <row r="387" spans="1:15" s="50" customFormat="1" x14ac:dyDescent="0.2">
      <c r="A387" s="76"/>
      <c r="B387" s="76"/>
      <c r="D387" s="77"/>
      <c r="E387" s="77"/>
      <c r="F387" s="77"/>
      <c r="G387" s="77"/>
      <c r="H387" s="77"/>
      <c r="I387" s="77"/>
      <c r="J387" s="77"/>
      <c r="K387" s="77"/>
      <c r="L387" s="77"/>
      <c r="M387" s="77"/>
      <c r="N387" s="77"/>
      <c r="O387" s="77"/>
    </row>
    <row r="388" spans="1:15" s="50" customFormat="1" x14ac:dyDescent="0.2">
      <c r="A388" s="76"/>
      <c r="B388" s="76"/>
      <c r="D388" s="77"/>
      <c r="E388" s="77"/>
      <c r="F388" s="77"/>
      <c r="G388" s="77"/>
      <c r="H388" s="77"/>
      <c r="I388" s="77"/>
      <c r="J388" s="77"/>
      <c r="K388" s="77"/>
      <c r="L388" s="77"/>
      <c r="M388" s="77"/>
      <c r="N388" s="77"/>
      <c r="O388" s="77"/>
    </row>
    <row r="389" spans="1:15" s="50" customFormat="1" x14ac:dyDescent="0.2">
      <c r="A389" s="76"/>
      <c r="B389" s="76"/>
      <c r="D389" s="77"/>
      <c r="E389" s="77"/>
      <c r="F389" s="77"/>
      <c r="G389" s="77"/>
      <c r="H389" s="77"/>
      <c r="I389" s="77"/>
      <c r="J389" s="77"/>
      <c r="K389" s="77"/>
      <c r="L389" s="77"/>
      <c r="M389" s="77"/>
      <c r="N389" s="77"/>
      <c r="O389" s="77"/>
    </row>
    <row r="390" spans="1:15" s="50" customFormat="1" x14ac:dyDescent="0.2">
      <c r="A390" s="76"/>
      <c r="B390" s="76"/>
      <c r="D390" s="77"/>
      <c r="E390" s="77"/>
      <c r="F390" s="77"/>
      <c r="G390" s="77"/>
      <c r="H390" s="77"/>
      <c r="I390" s="77"/>
      <c r="J390" s="77"/>
      <c r="K390" s="77"/>
      <c r="L390" s="77"/>
      <c r="M390" s="77"/>
      <c r="N390" s="77"/>
      <c r="O390" s="77"/>
    </row>
    <row r="391" spans="1:15" s="50" customFormat="1" x14ac:dyDescent="0.2">
      <c r="A391" s="76"/>
      <c r="B391" s="76"/>
      <c r="D391" s="77"/>
      <c r="E391" s="77"/>
      <c r="F391" s="77"/>
      <c r="G391" s="77"/>
      <c r="H391" s="77"/>
      <c r="I391" s="77"/>
      <c r="J391" s="77"/>
      <c r="K391" s="77"/>
      <c r="L391" s="77"/>
      <c r="M391" s="77"/>
      <c r="N391" s="77"/>
      <c r="O391" s="77"/>
    </row>
    <row r="392" spans="1:15" s="50" customFormat="1" x14ac:dyDescent="0.2">
      <c r="A392" s="76"/>
      <c r="B392" s="76"/>
      <c r="D392" s="77"/>
      <c r="E392" s="77"/>
      <c r="F392" s="77"/>
      <c r="G392" s="77"/>
      <c r="H392" s="77"/>
      <c r="I392" s="77"/>
      <c r="J392" s="77"/>
      <c r="K392" s="77"/>
      <c r="L392" s="77"/>
      <c r="M392" s="77"/>
      <c r="N392" s="77"/>
      <c r="O392" s="77"/>
    </row>
    <row r="393" spans="1:15" s="50" customFormat="1" x14ac:dyDescent="0.2">
      <c r="A393" s="76"/>
      <c r="B393" s="76"/>
      <c r="D393" s="77"/>
      <c r="E393" s="77"/>
      <c r="F393" s="77"/>
      <c r="G393" s="77"/>
      <c r="H393" s="77"/>
      <c r="I393" s="77"/>
      <c r="J393" s="77"/>
      <c r="K393" s="77"/>
      <c r="L393" s="77"/>
      <c r="M393" s="77"/>
      <c r="N393" s="77"/>
      <c r="O393" s="77"/>
    </row>
    <row r="394" spans="1:15" s="50" customFormat="1" x14ac:dyDescent="0.2">
      <c r="A394" s="76"/>
      <c r="B394" s="76"/>
      <c r="D394" s="77"/>
      <c r="E394" s="77"/>
      <c r="F394" s="77"/>
      <c r="G394" s="77"/>
      <c r="H394" s="77"/>
      <c r="I394" s="77"/>
      <c r="J394" s="77"/>
      <c r="K394" s="77"/>
      <c r="L394" s="77"/>
      <c r="M394" s="77"/>
      <c r="N394" s="77"/>
      <c r="O394" s="77"/>
    </row>
    <row r="395" spans="1:15" s="50" customFormat="1" x14ac:dyDescent="0.2">
      <c r="A395" s="76"/>
      <c r="B395" s="76"/>
      <c r="D395" s="77"/>
      <c r="E395" s="77"/>
      <c r="F395" s="77"/>
      <c r="G395" s="77"/>
      <c r="H395" s="77"/>
      <c r="I395" s="77"/>
      <c r="J395" s="77"/>
      <c r="K395" s="77"/>
      <c r="L395" s="77"/>
      <c r="M395" s="77"/>
      <c r="N395" s="77"/>
      <c r="O395" s="77"/>
    </row>
    <row r="396" spans="1:15" s="50" customFormat="1" x14ac:dyDescent="0.2">
      <c r="A396" s="76"/>
      <c r="B396" s="76"/>
      <c r="D396" s="77"/>
      <c r="E396" s="77"/>
      <c r="F396" s="77"/>
      <c r="G396" s="77"/>
      <c r="H396" s="77"/>
      <c r="I396" s="77"/>
      <c r="J396" s="77"/>
      <c r="K396" s="77"/>
      <c r="L396" s="77"/>
      <c r="M396" s="77"/>
      <c r="N396" s="77"/>
      <c r="O396" s="77"/>
    </row>
    <row r="397" spans="1:15" s="50" customFormat="1" x14ac:dyDescent="0.2">
      <c r="A397" s="76"/>
      <c r="B397" s="76"/>
      <c r="D397" s="77"/>
      <c r="E397" s="77"/>
      <c r="F397" s="77"/>
      <c r="G397" s="77"/>
      <c r="H397" s="77"/>
      <c r="I397" s="77"/>
      <c r="J397" s="77"/>
      <c r="K397" s="77"/>
      <c r="L397" s="77"/>
      <c r="M397" s="77"/>
      <c r="N397" s="77"/>
      <c r="O397" s="77"/>
    </row>
    <row r="398" spans="1:15" s="50" customFormat="1" x14ac:dyDescent="0.2">
      <c r="A398" s="76"/>
      <c r="B398" s="76"/>
      <c r="D398" s="77"/>
      <c r="E398" s="77"/>
      <c r="F398" s="77"/>
      <c r="G398" s="77"/>
      <c r="H398" s="77"/>
      <c r="I398" s="77"/>
      <c r="J398" s="77"/>
      <c r="K398" s="77"/>
      <c r="L398" s="77"/>
      <c r="M398" s="77"/>
      <c r="N398" s="77"/>
      <c r="O398" s="77"/>
    </row>
    <row r="399" spans="1:15" s="50" customFormat="1" x14ac:dyDescent="0.2">
      <c r="A399" s="76"/>
      <c r="B399" s="76"/>
      <c r="D399" s="77"/>
      <c r="E399" s="77"/>
      <c r="F399" s="77"/>
      <c r="G399" s="77"/>
      <c r="H399" s="77"/>
      <c r="I399" s="77"/>
      <c r="J399" s="77"/>
      <c r="K399" s="77"/>
      <c r="L399" s="77"/>
      <c r="M399" s="77"/>
      <c r="N399" s="77"/>
      <c r="O399" s="77"/>
    </row>
    <row r="400" spans="1:15" s="50" customFormat="1" x14ac:dyDescent="0.2">
      <c r="A400" s="76"/>
      <c r="B400" s="76"/>
      <c r="D400" s="77"/>
      <c r="E400" s="77"/>
      <c r="F400" s="77"/>
      <c r="G400" s="77"/>
      <c r="H400" s="77"/>
      <c r="I400" s="77"/>
      <c r="J400" s="77"/>
      <c r="K400" s="77"/>
      <c r="L400" s="77"/>
      <c r="M400" s="77"/>
      <c r="N400" s="77"/>
      <c r="O400" s="77"/>
    </row>
    <row r="401" spans="1:15" s="50" customFormat="1" x14ac:dyDescent="0.2">
      <c r="A401" s="76"/>
      <c r="B401" s="76"/>
      <c r="D401" s="77"/>
      <c r="E401" s="77"/>
      <c r="F401" s="77"/>
      <c r="G401" s="77"/>
      <c r="H401" s="77"/>
      <c r="I401" s="77"/>
      <c r="J401" s="77"/>
      <c r="K401" s="77"/>
      <c r="L401" s="77"/>
      <c r="M401" s="77"/>
      <c r="N401" s="77"/>
      <c r="O401" s="77"/>
    </row>
    <row r="402" spans="1:15" s="50" customFormat="1" x14ac:dyDescent="0.2">
      <c r="A402" s="76"/>
      <c r="B402" s="76"/>
      <c r="D402" s="77"/>
      <c r="E402" s="77"/>
      <c r="F402" s="77"/>
      <c r="G402" s="77"/>
      <c r="H402" s="77"/>
      <c r="I402" s="77"/>
      <c r="J402" s="77"/>
      <c r="K402" s="77"/>
      <c r="L402" s="77"/>
      <c r="M402" s="77"/>
      <c r="N402" s="77"/>
      <c r="O402" s="77"/>
    </row>
    <row r="403" spans="1:15" s="50" customFormat="1" x14ac:dyDescent="0.2">
      <c r="A403" s="76"/>
      <c r="B403" s="76"/>
      <c r="D403" s="77"/>
      <c r="E403" s="77"/>
      <c r="F403" s="77"/>
      <c r="G403" s="77"/>
      <c r="H403" s="77"/>
      <c r="I403" s="77"/>
      <c r="J403" s="77"/>
      <c r="K403" s="77"/>
      <c r="L403" s="77"/>
      <c r="M403" s="77"/>
      <c r="N403" s="77"/>
      <c r="O403" s="77"/>
    </row>
    <row r="404" spans="1:15" x14ac:dyDescent="0.2">
      <c r="A404" s="76"/>
      <c r="B404" s="76"/>
      <c r="C404" s="50"/>
      <c r="D404" s="77"/>
      <c r="E404" s="77"/>
      <c r="F404" s="77"/>
      <c r="G404" s="77"/>
      <c r="H404" s="77"/>
      <c r="I404" s="77"/>
      <c r="J404" s="77"/>
      <c r="K404" s="77"/>
      <c r="L404" s="77"/>
      <c r="M404" s="77"/>
      <c r="N404" s="77"/>
      <c r="O404" s="77"/>
    </row>
    <row r="405" spans="1:15" x14ac:dyDescent="0.2">
      <c r="A405" s="76"/>
      <c r="B405" s="76"/>
      <c r="C405" s="50"/>
      <c r="D405" s="77"/>
      <c r="E405" s="77"/>
      <c r="F405" s="77"/>
      <c r="G405" s="77"/>
      <c r="H405" s="77"/>
      <c r="I405" s="77"/>
      <c r="J405" s="77"/>
      <c r="K405" s="77"/>
      <c r="L405" s="77"/>
      <c r="M405" s="77"/>
      <c r="N405" s="77"/>
      <c r="O405" s="77"/>
    </row>
  </sheetData>
  <mergeCells count="271">
    <mergeCell ref="A337:C337"/>
    <mergeCell ref="A331:C331"/>
    <mergeCell ref="A356:O356"/>
    <mergeCell ref="A353:C353"/>
    <mergeCell ref="J334:L334"/>
    <mergeCell ref="M334:O334"/>
    <mergeCell ref="A333:F333"/>
    <mergeCell ref="G333:O333"/>
    <mergeCell ref="B334:B335"/>
    <mergeCell ref="C334:C335"/>
    <mergeCell ref="D334:F334"/>
    <mergeCell ref="G334:I334"/>
    <mergeCell ref="A150:C150"/>
    <mergeCell ref="A241:C241"/>
    <mergeCell ref="A234:C234"/>
    <mergeCell ref="A228:C228"/>
    <mergeCell ref="A219:C219"/>
    <mergeCell ref="A230:F230"/>
    <mergeCell ref="C202:C203"/>
    <mergeCell ref="A161:F161"/>
    <mergeCell ref="D237:F237"/>
    <mergeCell ref="A170:C170"/>
    <mergeCell ref="A174:C174"/>
    <mergeCell ref="A178:C178"/>
    <mergeCell ref="A182:C182"/>
    <mergeCell ref="G279:O279"/>
    <mergeCell ref="A279:F279"/>
    <mergeCell ref="B299:B300"/>
    <mergeCell ref="A276:C276"/>
    <mergeCell ref="A298:F298"/>
    <mergeCell ref="G298:O298"/>
    <mergeCell ref="C299:C300"/>
    <mergeCell ref="D299:F299"/>
    <mergeCell ref="A154:C154"/>
    <mergeCell ref="A159:C159"/>
    <mergeCell ref="A158:C158"/>
    <mergeCell ref="A252:C252"/>
    <mergeCell ref="A246:C246"/>
    <mergeCell ref="A245:C245"/>
    <mergeCell ref="B265:B266"/>
    <mergeCell ref="C265:C266"/>
    <mergeCell ref="D265:F265"/>
    <mergeCell ref="G265:I265"/>
    <mergeCell ref="M265:O265"/>
    <mergeCell ref="A269:C269"/>
    <mergeCell ref="J265:L265"/>
    <mergeCell ref="J272:L272"/>
    <mergeCell ref="D280:F280"/>
    <mergeCell ref="G280:I280"/>
    <mergeCell ref="E379:K379"/>
    <mergeCell ref="E380:K380"/>
    <mergeCell ref="J313:L313"/>
    <mergeCell ref="A340:F340"/>
    <mergeCell ref="G340:O340"/>
    <mergeCell ref="D341:F341"/>
    <mergeCell ref="G341:I341"/>
    <mergeCell ref="J341:L341"/>
    <mergeCell ref="M341:O341"/>
    <mergeCell ref="A350:C350"/>
    <mergeCell ref="A363:C363"/>
    <mergeCell ref="A365:C365"/>
    <mergeCell ref="A371:C371"/>
    <mergeCell ref="E376:K376"/>
    <mergeCell ref="A359:F359"/>
    <mergeCell ref="G359:O359"/>
    <mergeCell ref="B360:B361"/>
    <mergeCell ref="C360:C361"/>
    <mergeCell ref="J321:L321"/>
    <mergeCell ref="D313:F313"/>
    <mergeCell ref="G313:I313"/>
    <mergeCell ref="A318:C318"/>
    <mergeCell ref="B321:B322"/>
    <mergeCell ref="C321:C322"/>
    <mergeCell ref="A373:C373"/>
    <mergeCell ref="M360:O360"/>
    <mergeCell ref="D360:F360"/>
    <mergeCell ref="G360:I360"/>
    <mergeCell ref="J360:L360"/>
    <mergeCell ref="A367:C367"/>
    <mergeCell ref="A369:C369"/>
    <mergeCell ref="G305:O305"/>
    <mergeCell ref="B306:B307"/>
    <mergeCell ref="C306:C307"/>
    <mergeCell ref="D306:F306"/>
    <mergeCell ref="G306:I306"/>
    <mergeCell ref="C341:C342"/>
    <mergeCell ref="B341:B342"/>
    <mergeCell ref="M313:O313"/>
    <mergeCell ref="A310:C310"/>
    <mergeCell ref="A312:F312"/>
    <mergeCell ref="G312:O312"/>
    <mergeCell ref="B313:B314"/>
    <mergeCell ref="M321:O321"/>
    <mergeCell ref="A320:F320"/>
    <mergeCell ref="G320:O320"/>
    <mergeCell ref="D321:F321"/>
    <mergeCell ref="G321:I321"/>
    <mergeCell ref="C313:C314"/>
    <mergeCell ref="J280:L280"/>
    <mergeCell ref="M280:O280"/>
    <mergeCell ref="M299:O299"/>
    <mergeCell ref="J306:L306"/>
    <mergeCell ref="M306:O306"/>
    <mergeCell ref="A296:C296"/>
    <mergeCell ref="A305:F305"/>
    <mergeCell ref="J288:L288"/>
    <mergeCell ref="M288:O288"/>
    <mergeCell ref="B288:B289"/>
    <mergeCell ref="C288:C289"/>
    <mergeCell ref="D288:F288"/>
    <mergeCell ref="A286:C286"/>
    <mergeCell ref="A295:C295"/>
    <mergeCell ref="J299:L299"/>
    <mergeCell ref="G299:I299"/>
    <mergeCell ref="A302:C302"/>
    <mergeCell ref="G288:I288"/>
    <mergeCell ref="A259:F259"/>
    <mergeCell ref="G259:O259"/>
    <mergeCell ref="B272:B273"/>
    <mergeCell ref="C272:C273"/>
    <mergeCell ref="D272:F272"/>
    <mergeCell ref="G272:I272"/>
    <mergeCell ref="J249:L249"/>
    <mergeCell ref="M249:O249"/>
    <mergeCell ref="A248:F248"/>
    <mergeCell ref="G248:O248"/>
    <mergeCell ref="B249:B250"/>
    <mergeCell ref="C249:C250"/>
    <mergeCell ref="D249:F249"/>
    <mergeCell ref="G249:I249"/>
    <mergeCell ref="B260:B261"/>
    <mergeCell ref="C260:C261"/>
    <mergeCell ref="D260:F260"/>
    <mergeCell ref="G260:I260"/>
    <mergeCell ref="J260:L260"/>
    <mergeCell ref="M260:O260"/>
    <mergeCell ref="A263:C263"/>
    <mergeCell ref="M272:O272"/>
    <mergeCell ref="A256:O256"/>
    <mergeCell ref="A254:C254"/>
    <mergeCell ref="G230:O230"/>
    <mergeCell ref="B231:B232"/>
    <mergeCell ref="C231:C232"/>
    <mergeCell ref="J222:L222"/>
    <mergeCell ref="M222:O222"/>
    <mergeCell ref="A221:F221"/>
    <mergeCell ref="G221:O221"/>
    <mergeCell ref="B222:B223"/>
    <mergeCell ref="C222:C223"/>
    <mergeCell ref="D222:F222"/>
    <mergeCell ref="G222:I222"/>
    <mergeCell ref="G237:I237"/>
    <mergeCell ref="J237:L237"/>
    <mergeCell ref="M237:O237"/>
    <mergeCell ref="A236:F236"/>
    <mergeCell ref="G236:O236"/>
    <mergeCell ref="B237:B238"/>
    <mergeCell ref="C237:C238"/>
    <mergeCell ref="D231:F231"/>
    <mergeCell ref="G231:I231"/>
    <mergeCell ref="J231:L231"/>
    <mergeCell ref="M231:O231"/>
    <mergeCell ref="M215:O215"/>
    <mergeCell ref="A214:F214"/>
    <mergeCell ref="G214:O214"/>
    <mergeCell ref="B215:B216"/>
    <mergeCell ref="C215:C216"/>
    <mergeCell ref="D215:F215"/>
    <mergeCell ref="G215:I215"/>
    <mergeCell ref="B186:B187"/>
    <mergeCell ref="C186:C187"/>
    <mergeCell ref="D186:F186"/>
    <mergeCell ref="G186:I186"/>
    <mergeCell ref="J186:L186"/>
    <mergeCell ref="M186:O186"/>
    <mergeCell ref="D202:F202"/>
    <mergeCell ref="G202:I202"/>
    <mergeCell ref="J202:L202"/>
    <mergeCell ref="M202:O202"/>
    <mergeCell ref="A199:C199"/>
    <mergeCell ref="A201:F201"/>
    <mergeCell ref="G201:O201"/>
    <mergeCell ref="B202:B203"/>
    <mergeCell ref="J195:L195"/>
    <mergeCell ref="A212:C212"/>
    <mergeCell ref="J215:L215"/>
    <mergeCell ref="A140:C140"/>
    <mergeCell ref="A142:C142"/>
    <mergeCell ref="A144:F144"/>
    <mergeCell ref="G144:O144"/>
    <mergeCell ref="B145:B146"/>
    <mergeCell ref="C145:C146"/>
    <mergeCell ref="M195:O195"/>
    <mergeCell ref="A192:C192"/>
    <mergeCell ref="A194:F194"/>
    <mergeCell ref="G194:O194"/>
    <mergeCell ref="B195:B196"/>
    <mergeCell ref="C195:C196"/>
    <mergeCell ref="G185:O185"/>
    <mergeCell ref="A183:C183"/>
    <mergeCell ref="A185:F185"/>
    <mergeCell ref="D195:F195"/>
    <mergeCell ref="G195:I195"/>
    <mergeCell ref="G161:O161"/>
    <mergeCell ref="B162:B163"/>
    <mergeCell ref="M162:O162"/>
    <mergeCell ref="C162:C163"/>
    <mergeCell ref="D162:F162"/>
    <mergeCell ref="G162:I162"/>
    <mergeCell ref="J162:L162"/>
    <mergeCell ref="B86:B87"/>
    <mergeCell ref="J59:L59"/>
    <mergeCell ref="J9:K9"/>
    <mergeCell ref="L9:M9"/>
    <mergeCell ref="A3:O3"/>
    <mergeCell ref="A6:O6"/>
    <mergeCell ref="A8:B8"/>
    <mergeCell ref="C8:E8"/>
    <mergeCell ref="H8:O8"/>
    <mergeCell ref="H9:I9"/>
    <mergeCell ref="N9:O9"/>
    <mergeCell ref="D9:E9"/>
    <mergeCell ref="A54:C54"/>
    <mergeCell ref="G58:O58"/>
    <mergeCell ref="B59:B60"/>
    <mergeCell ref="A35:C35"/>
    <mergeCell ref="D59:F59"/>
    <mergeCell ref="G59:I59"/>
    <mergeCell ref="A66:C66"/>
    <mergeCell ref="A81:C81"/>
    <mergeCell ref="A83:C83"/>
    <mergeCell ref="G86:I86"/>
    <mergeCell ref="J86:L86"/>
    <mergeCell ref="C86:C87"/>
    <mergeCell ref="M86:O86"/>
    <mergeCell ref="A85:F85"/>
    <mergeCell ref="M59:O59"/>
    <mergeCell ref="A50:C50"/>
    <mergeCell ref="D145:F145"/>
    <mergeCell ref="G145:I145"/>
    <mergeCell ref="J145:L145"/>
    <mergeCell ref="M145:O145"/>
    <mergeCell ref="A131:C131"/>
    <mergeCell ref="D86:F86"/>
    <mergeCell ref="G85:O85"/>
    <mergeCell ref="A56:C56"/>
    <mergeCell ref="A58:F58"/>
    <mergeCell ref="A97:C97"/>
    <mergeCell ref="A104:C104"/>
    <mergeCell ref="A106:C106"/>
    <mergeCell ref="A108:F108"/>
    <mergeCell ref="G108:O108"/>
    <mergeCell ref="B109:B110"/>
    <mergeCell ref="C109:C110"/>
    <mergeCell ref="D109:F109"/>
    <mergeCell ref="G109:I109"/>
    <mergeCell ref="J109:L109"/>
    <mergeCell ref="M109:O109"/>
    <mergeCell ref="A10:B10"/>
    <mergeCell ref="D14:F14"/>
    <mergeCell ref="N10:O10"/>
    <mergeCell ref="D10:E10"/>
    <mergeCell ref="J10:K10"/>
    <mergeCell ref="L10:M10"/>
    <mergeCell ref="H10:I10"/>
    <mergeCell ref="A12:O12"/>
    <mergeCell ref="A13:F13"/>
    <mergeCell ref="G13:O13"/>
    <mergeCell ref="G14:I14"/>
    <mergeCell ref="J14:L14"/>
    <mergeCell ref="M14:O14"/>
  </mergeCells>
  <pageMargins left="0.23622047244094491" right="0.23622047244094491" top="0.74803149606299213" bottom="0.74803149606299213" header="0.31496062992125984" footer="0.31496062992125984"/>
  <pageSetup scale="64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"/>
  <sheetViews>
    <sheetView workbookViewId="0">
      <selection activeCell="A31" sqref="A1:XFD1048576"/>
    </sheetView>
  </sheetViews>
  <sheetFormatPr baseColWidth="10" defaultColWidth="12.5703125" defaultRowHeight="12.75" x14ac:dyDescent="0.2"/>
  <cols>
    <col min="1" max="2" width="12.5703125" style="78"/>
    <col min="3" max="3" width="12.5703125" style="91"/>
    <col min="4" max="15" width="12.5703125" style="79"/>
    <col min="16" max="16384" width="12.5703125" style="9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"/>
  <sheetViews>
    <sheetView topLeftCell="A43" workbookViewId="0">
      <selection activeCell="A43" sqref="A1:XFD1048576"/>
    </sheetView>
  </sheetViews>
  <sheetFormatPr baseColWidth="10" defaultColWidth="12.5703125" defaultRowHeight="12.75" x14ac:dyDescent="0.2"/>
  <cols>
    <col min="1" max="2" width="12.5703125" style="78"/>
    <col min="3" max="3" width="12.5703125" style="91"/>
    <col min="4" max="15" width="12.5703125" style="79"/>
    <col min="16" max="16384" width="12.5703125" style="91"/>
  </cols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"/>
  <sheetViews>
    <sheetView topLeftCell="A10" workbookViewId="0">
      <selection activeCell="A10" sqref="A1:XFD1048576"/>
    </sheetView>
  </sheetViews>
  <sheetFormatPr baseColWidth="10" defaultColWidth="12.5703125" defaultRowHeight="12.75" x14ac:dyDescent="0.2"/>
  <cols>
    <col min="1" max="2" width="12.5703125" style="78"/>
    <col min="3" max="3" width="12.5703125" style="91"/>
    <col min="4" max="15" width="12.5703125" style="79"/>
    <col min="16" max="16384" width="12.5703125" style="9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 Auditoria 2025</vt:lpstr>
      <vt:lpstr>LICENCIATURA</vt:lpstr>
      <vt:lpstr>POSGRADO</vt:lpstr>
      <vt:lpstr>PSU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Caty</dc:creator>
  <cp:lastModifiedBy>Sandra Vázquez</cp:lastModifiedBy>
  <cp:lastPrinted>2024-04-05T20:53:50Z</cp:lastPrinted>
  <dcterms:created xsi:type="dcterms:W3CDTF">2012-10-31T18:13:19Z</dcterms:created>
  <dcterms:modified xsi:type="dcterms:W3CDTF">2025-10-07T18:53:19Z</dcterms:modified>
</cp:coreProperties>
</file>