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www\portal\estadisticas\archivos\numeralia\"/>
    </mc:Choice>
  </mc:AlternateContent>
  <bookViews>
    <workbookView xWindow="0" yWindow="0" windowWidth="17970" windowHeight="1048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304" i="1" l="1"/>
  <c r="J305" i="1"/>
  <c r="J344" i="1"/>
  <c r="M246" i="1"/>
  <c r="M42" i="1"/>
  <c r="M43" i="1"/>
  <c r="M41" i="1"/>
  <c r="M40" i="1"/>
  <c r="O38" i="1"/>
  <c r="P38" i="1"/>
  <c r="N38" i="1"/>
  <c r="M38" i="1"/>
  <c r="J38" i="1"/>
  <c r="G38" i="1"/>
  <c r="O292" i="1"/>
  <c r="O293" i="1"/>
  <c r="O294" i="1"/>
  <c r="N292" i="1"/>
  <c r="N293" i="1"/>
  <c r="N294" i="1"/>
  <c r="M292" i="1"/>
  <c r="M293" i="1"/>
  <c r="M294" i="1"/>
  <c r="J292" i="1"/>
  <c r="J293" i="1"/>
  <c r="J294" i="1"/>
  <c r="G292" i="1"/>
  <c r="G293" i="1"/>
  <c r="G294" i="1"/>
  <c r="O222" i="1"/>
  <c r="N222" i="1"/>
  <c r="M222" i="1"/>
  <c r="J222" i="1"/>
  <c r="J224" i="1"/>
  <c r="G222" i="1"/>
  <c r="O173" i="1"/>
  <c r="O174" i="1"/>
  <c r="N173" i="1"/>
  <c r="M173" i="1"/>
  <c r="M174" i="1"/>
  <c r="G173" i="1"/>
  <c r="G174" i="1"/>
  <c r="O167" i="1"/>
  <c r="N167" i="1"/>
  <c r="M167" i="1"/>
  <c r="J167" i="1"/>
  <c r="G167" i="1"/>
  <c r="O127" i="1"/>
  <c r="N127" i="1"/>
  <c r="M127" i="1"/>
  <c r="M129" i="1"/>
  <c r="J127" i="1"/>
  <c r="J129" i="1"/>
  <c r="G127" i="1"/>
  <c r="M315" i="1"/>
  <c r="M316" i="1"/>
  <c r="M314" i="1"/>
  <c r="H272" i="1"/>
  <c r="H273" i="1"/>
  <c r="L247" i="1"/>
  <c r="L248" i="1"/>
  <c r="H247" i="1"/>
  <c r="H248" i="1"/>
  <c r="O233" i="1"/>
  <c r="N233" i="1"/>
  <c r="M234" i="1"/>
  <c r="M233" i="1"/>
  <c r="M236" i="1"/>
  <c r="M237" i="1"/>
  <c r="J234" i="1"/>
  <c r="J233" i="1"/>
  <c r="M208" i="1"/>
  <c r="M207" i="1"/>
  <c r="J203" i="1"/>
  <c r="G200" i="1"/>
  <c r="L184" i="1"/>
  <c r="K184" i="1"/>
  <c r="K191" i="1"/>
  <c r="I184" i="1"/>
  <c r="H184" i="1"/>
  <c r="H191" i="1"/>
  <c r="F184" i="1"/>
  <c r="E184" i="1"/>
  <c r="P182" i="1"/>
  <c r="M182" i="1"/>
  <c r="J182" i="1"/>
  <c r="J154" i="1"/>
  <c r="J77" i="1"/>
  <c r="M23" i="1"/>
  <c r="M232" i="1"/>
  <c r="O234" i="1"/>
  <c r="N234" i="1"/>
  <c r="G17" i="1"/>
  <c r="G18" i="1"/>
  <c r="G19" i="1"/>
  <c r="G20" i="1"/>
  <c r="G21" i="1"/>
  <c r="G22" i="1"/>
  <c r="G23" i="1"/>
  <c r="G24" i="1"/>
  <c r="G25" i="1"/>
  <c r="G26" i="1"/>
  <c r="G27" i="1"/>
  <c r="G28" i="1"/>
  <c r="G35" i="1"/>
  <c r="G37" i="1"/>
  <c r="G39" i="1"/>
  <c r="G40" i="1"/>
  <c r="G41" i="1"/>
  <c r="G42" i="1"/>
  <c r="G43" i="1"/>
  <c r="G44" i="1"/>
  <c r="G45" i="1"/>
  <c r="G51" i="1"/>
  <c r="G53" i="1"/>
  <c r="G52" i="1"/>
  <c r="G58" i="1"/>
  <c r="G60" i="1"/>
  <c r="G59" i="1"/>
  <c r="G70" i="1"/>
  <c r="G71" i="1"/>
  <c r="G72" i="1"/>
  <c r="G78" i="1"/>
  <c r="G79" i="1"/>
  <c r="G80" i="1"/>
  <c r="G81" i="1"/>
  <c r="G82" i="1"/>
  <c r="G83" i="1"/>
  <c r="G84" i="1"/>
  <c r="G85" i="1"/>
  <c r="G86" i="1"/>
  <c r="G87" i="1"/>
  <c r="G92" i="1"/>
  <c r="G93" i="1"/>
  <c r="G105" i="1"/>
  <c r="G106" i="1"/>
  <c r="G107" i="1"/>
  <c r="G116" i="1"/>
  <c r="G130" i="1"/>
  <c r="G108" i="1"/>
  <c r="G109" i="1"/>
  <c r="G110" i="1"/>
  <c r="G111" i="1"/>
  <c r="G112" i="1"/>
  <c r="G113" i="1"/>
  <c r="G114" i="1"/>
  <c r="G115" i="1"/>
  <c r="G120" i="1"/>
  <c r="G122" i="1"/>
  <c r="G121" i="1"/>
  <c r="G128" i="1"/>
  <c r="G140" i="1"/>
  <c r="G141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61" i="1"/>
  <c r="G162" i="1"/>
  <c r="G163" i="1"/>
  <c r="G164" i="1"/>
  <c r="G165" i="1"/>
  <c r="G166" i="1"/>
  <c r="G168" i="1"/>
  <c r="G182" i="1"/>
  <c r="G183" i="1"/>
  <c r="G189" i="1"/>
  <c r="G190" i="1"/>
  <c r="G198" i="1"/>
  <c r="G199" i="1"/>
  <c r="G201" i="1"/>
  <c r="G202" i="1"/>
  <c r="G203" i="1"/>
  <c r="G204" i="1"/>
  <c r="G205" i="1"/>
  <c r="G206" i="1"/>
  <c r="G207" i="1"/>
  <c r="G208" i="1"/>
  <c r="G209" i="1"/>
  <c r="G215" i="1"/>
  <c r="G216" i="1"/>
  <c r="G221" i="1"/>
  <c r="G223" i="1"/>
  <c r="G224" i="1"/>
  <c r="G232" i="1"/>
  <c r="G233" i="1"/>
  <c r="G234" i="1"/>
  <c r="G235" i="1"/>
  <c r="G245" i="1"/>
  <c r="G246" i="1"/>
  <c r="G247" i="1"/>
  <c r="G255" i="1"/>
  <c r="G256" i="1"/>
  <c r="G257" i="1"/>
  <c r="G258" i="1"/>
  <c r="G259" i="1"/>
  <c r="G260" i="1"/>
  <c r="G270" i="1"/>
  <c r="G271" i="1"/>
  <c r="G272" i="1"/>
  <c r="G273" i="1"/>
  <c r="G281" i="1"/>
  <c r="G286" i="1"/>
  <c r="G287" i="1"/>
  <c r="G282" i="1"/>
  <c r="G283" i="1"/>
  <c r="G284" i="1"/>
  <c r="G285" i="1"/>
  <c r="G304" i="1"/>
  <c r="G305" i="1"/>
  <c r="G306" i="1"/>
  <c r="G314" i="1"/>
  <c r="G315" i="1"/>
  <c r="G316" i="1"/>
  <c r="G323" i="1"/>
  <c r="G324" i="1"/>
  <c r="G325" i="1"/>
  <c r="G326" i="1"/>
  <c r="G327" i="1"/>
  <c r="G328" i="1"/>
  <c r="G336" i="1"/>
  <c r="G337" i="1"/>
  <c r="G338" i="1"/>
  <c r="G344" i="1"/>
  <c r="G345" i="1"/>
  <c r="G346" i="1"/>
  <c r="G351" i="1"/>
  <c r="G352" i="1"/>
  <c r="G357" i="1"/>
  <c r="G358" i="1"/>
  <c r="O199" i="1"/>
  <c r="N199" i="1"/>
  <c r="M199" i="1"/>
  <c r="M200" i="1"/>
  <c r="J199" i="1"/>
  <c r="J200" i="1"/>
  <c r="O201" i="1"/>
  <c r="N201" i="1"/>
  <c r="P201" i="1"/>
  <c r="M201" i="1"/>
  <c r="J201" i="1"/>
  <c r="O81" i="1"/>
  <c r="P81" i="1"/>
  <c r="N81" i="1"/>
  <c r="L237" i="1"/>
  <c r="K237" i="1"/>
  <c r="I237" i="1"/>
  <c r="H237" i="1"/>
  <c r="J315" i="1"/>
  <c r="J316" i="1"/>
  <c r="J183" i="1"/>
  <c r="J148" i="1"/>
  <c r="O205" i="1"/>
  <c r="N205" i="1"/>
  <c r="M205" i="1"/>
  <c r="J205" i="1"/>
  <c r="O154" i="1"/>
  <c r="N154" i="1"/>
  <c r="P154" i="1"/>
  <c r="M154" i="1"/>
  <c r="O155" i="1"/>
  <c r="P155" i="1"/>
  <c r="N155" i="1"/>
  <c r="M155" i="1"/>
  <c r="J155" i="1"/>
  <c r="E156" i="1"/>
  <c r="E175" i="1"/>
  <c r="F156" i="1"/>
  <c r="H156" i="1"/>
  <c r="H175" i="1"/>
  <c r="I156" i="1"/>
  <c r="K156" i="1"/>
  <c r="L156" i="1"/>
  <c r="E73" i="1"/>
  <c r="F73" i="1"/>
  <c r="H73" i="1"/>
  <c r="I73" i="1"/>
  <c r="K73" i="1"/>
  <c r="L73" i="1"/>
  <c r="M70" i="1"/>
  <c r="M71" i="1"/>
  <c r="M73" i="1"/>
  <c r="M27" i="1"/>
  <c r="O27" i="1"/>
  <c r="N27" i="1"/>
  <c r="P27" i="1"/>
  <c r="J27" i="1"/>
  <c r="F329" i="1"/>
  <c r="F330" i="1"/>
  <c r="E329" i="1"/>
  <c r="E330" i="1"/>
  <c r="L329" i="1"/>
  <c r="L330" i="1"/>
  <c r="M328" i="1"/>
  <c r="O328" i="1"/>
  <c r="K329" i="1"/>
  <c r="K330" i="1"/>
  <c r="N328" i="1"/>
  <c r="P328" i="1"/>
  <c r="H329" i="1"/>
  <c r="H330" i="1"/>
  <c r="J328" i="1"/>
  <c r="I329" i="1"/>
  <c r="I330" i="1"/>
  <c r="M326" i="1"/>
  <c r="J326" i="1"/>
  <c r="O326" i="1"/>
  <c r="P326" i="1"/>
  <c r="N326" i="1"/>
  <c r="O324" i="1"/>
  <c r="N324" i="1"/>
  <c r="J327" i="1"/>
  <c r="J325" i="1"/>
  <c r="J324" i="1"/>
  <c r="M327" i="1"/>
  <c r="M325" i="1"/>
  <c r="M324" i="1"/>
  <c r="O70" i="1"/>
  <c r="N70" i="1"/>
  <c r="J70" i="1"/>
  <c r="J26" i="1"/>
  <c r="J25" i="1"/>
  <c r="J24" i="1"/>
  <c r="J22" i="1"/>
  <c r="J21" i="1"/>
  <c r="J20" i="1"/>
  <c r="J19" i="1"/>
  <c r="J18" i="1"/>
  <c r="J17" i="1"/>
  <c r="J145" i="1"/>
  <c r="J144" i="1"/>
  <c r="O17" i="1"/>
  <c r="P17" i="1"/>
  <c r="N17" i="1"/>
  <c r="N18" i="1"/>
  <c r="O18" i="1"/>
  <c r="P18" i="1"/>
  <c r="N19" i="1"/>
  <c r="O19" i="1"/>
  <c r="P19" i="1"/>
  <c r="N21" i="1"/>
  <c r="O21" i="1"/>
  <c r="N20" i="1"/>
  <c r="O20" i="1"/>
  <c r="P20" i="1"/>
  <c r="N22" i="1"/>
  <c r="O22" i="1"/>
  <c r="N23" i="1"/>
  <c r="O23" i="1"/>
  <c r="P23" i="1"/>
  <c r="N24" i="1"/>
  <c r="O24" i="1"/>
  <c r="P24" i="1"/>
  <c r="N25" i="1"/>
  <c r="O25" i="1"/>
  <c r="N26" i="1"/>
  <c r="O26" i="1"/>
  <c r="N28" i="1"/>
  <c r="P28" i="1"/>
  <c r="O28" i="1"/>
  <c r="M28" i="1"/>
  <c r="M26" i="1"/>
  <c r="M25" i="1"/>
  <c r="M24" i="1"/>
  <c r="M22" i="1"/>
  <c r="M21" i="1"/>
  <c r="M20" i="1"/>
  <c r="M19" i="1"/>
  <c r="M18" i="1"/>
  <c r="M17" i="1"/>
  <c r="J28" i="1"/>
  <c r="O270" i="1"/>
  <c r="O271" i="1"/>
  <c r="O272" i="1"/>
  <c r="O273" i="1"/>
  <c r="O255" i="1"/>
  <c r="O256" i="1"/>
  <c r="O257" i="1"/>
  <c r="O258" i="1"/>
  <c r="P258" i="1"/>
  <c r="O259" i="1"/>
  <c r="O260" i="1"/>
  <c r="O245" i="1"/>
  <c r="O246" i="1"/>
  <c r="O232" i="1"/>
  <c r="O236" i="1"/>
  <c r="O237" i="1"/>
  <c r="O235" i="1"/>
  <c r="O198" i="1"/>
  <c r="O200" i="1"/>
  <c r="O202" i="1"/>
  <c r="O203" i="1"/>
  <c r="O204" i="1"/>
  <c r="O206" i="1"/>
  <c r="O207" i="1"/>
  <c r="O208" i="1"/>
  <c r="O209" i="1"/>
  <c r="P209" i="1"/>
  <c r="O215" i="1"/>
  <c r="O216" i="1"/>
  <c r="O221" i="1"/>
  <c r="O223" i="1"/>
  <c r="O183" i="1"/>
  <c r="O184" i="1"/>
  <c r="O189" i="1"/>
  <c r="O190" i="1"/>
  <c r="O140" i="1"/>
  <c r="O141" i="1"/>
  <c r="O142" i="1"/>
  <c r="P142" i="1"/>
  <c r="O143" i="1"/>
  <c r="O144" i="1"/>
  <c r="O145" i="1"/>
  <c r="O146" i="1"/>
  <c r="O147" i="1"/>
  <c r="P147" i="1"/>
  <c r="O148" i="1"/>
  <c r="O149" i="1"/>
  <c r="O150" i="1"/>
  <c r="O151" i="1"/>
  <c r="O152" i="1"/>
  <c r="O153" i="1"/>
  <c r="O161" i="1"/>
  <c r="O162" i="1"/>
  <c r="O163" i="1"/>
  <c r="O164" i="1"/>
  <c r="O165" i="1"/>
  <c r="O166" i="1"/>
  <c r="O168" i="1"/>
  <c r="O105" i="1"/>
  <c r="O106" i="1"/>
  <c r="O107" i="1"/>
  <c r="O108" i="1"/>
  <c r="O109" i="1"/>
  <c r="O110" i="1"/>
  <c r="O111" i="1"/>
  <c r="O112" i="1"/>
  <c r="O113" i="1"/>
  <c r="O114" i="1"/>
  <c r="O115" i="1"/>
  <c r="O120" i="1"/>
  <c r="O122" i="1"/>
  <c r="O121" i="1"/>
  <c r="O128" i="1"/>
  <c r="O71" i="1"/>
  <c r="O72" i="1"/>
  <c r="O80" i="1"/>
  <c r="O79" i="1"/>
  <c r="O82" i="1"/>
  <c r="P82" i="1"/>
  <c r="O83" i="1"/>
  <c r="O84" i="1"/>
  <c r="O85" i="1"/>
  <c r="O86" i="1"/>
  <c r="P86" i="1"/>
  <c r="O87" i="1"/>
  <c r="O91" i="1"/>
  <c r="O92" i="1"/>
  <c r="O51" i="1"/>
  <c r="O52" i="1"/>
  <c r="O35" i="1"/>
  <c r="O36" i="1"/>
  <c r="O37" i="1"/>
  <c r="O39" i="1"/>
  <c r="O40" i="1"/>
  <c r="O41" i="1"/>
  <c r="O42" i="1"/>
  <c r="O43" i="1"/>
  <c r="O44" i="1"/>
  <c r="O45" i="1"/>
  <c r="O58" i="1"/>
  <c r="O59" i="1"/>
  <c r="O60" i="1"/>
  <c r="O281" i="1"/>
  <c r="O282" i="1"/>
  <c r="O283" i="1"/>
  <c r="O286" i="1"/>
  <c r="O287" i="1"/>
  <c r="O284" i="1"/>
  <c r="O285" i="1"/>
  <c r="O344" i="1"/>
  <c r="O345" i="1"/>
  <c r="O346" i="1"/>
  <c r="O336" i="1"/>
  <c r="O337" i="1"/>
  <c r="O338" i="1"/>
  <c r="O323" i="1"/>
  <c r="O325" i="1"/>
  <c r="O327" i="1"/>
  <c r="O314" i="1"/>
  <c r="O315" i="1"/>
  <c r="O316" i="1"/>
  <c r="O304" i="1"/>
  <c r="O305" i="1"/>
  <c r="O306" i="1"/>
  <c r="O357" i="1"/>
  <c r="O358" i="1"/>
  <c r="O351" i="1"/>
  <c r="O352" i="1"/>
  <c r="N270" i="1"/>
  <c r="N271" i="1"/>
  <c r="N255" i="1"/>
  <c r="P255" i="1"/>
  <c r="N256" i="1"/>
  <c r="N257" i="1"/>
  <c r="P257" i="1"/>
  <c r="N258" i="1"/>
  <c r="N259" i="1"/>
  <c r="P259" i="1"/>
  <c r="N260" i="1"/>
  <c r="P260" i="1"/>
  <c r="N245" i="1"/>
  <c r="N246" i="1"/>
  <c r="N232" i="1"/>
  <c r="N235" i="1"/>
  <c r="P235" i="1"/>
  <c r="N198" i="1"/>
  <c r="N200" i="1"/>
  <c r="N202" i="1"/>
  <c r="N203" i="1"/>
  <c r="P203" i="1"/>
  <c r="N204" i="1"/>
  <c r="N206" i="1"/>
  <c r="N207" i="1"/>
  <c r="N208" i="1"/>
  <c r="N209" i="1"/>
  <c r="N215" i="1"/>
  <c r="N221" i="1"/>
  <c r="N223" i="1"/>
  <c r="N183" i="1"/>
  <c r="N189" i="1"/>
  <c r="N190" i="1"/>
  <c r="N140" i="1"/>
  <c r="N141" i="1"/>
  <c r="N142" i="1"/>
  <c r="N143" i="1"/>
  <c r="P143" i="1"/>
  <c r="N144" i="1"/>
  <c r="P144" i="1"/>
  <c r="N145" i="1"/>
  <c r="N146" i="1"/>
  <c r="P146" i="1"/>
  <c r="N147" i="1"/>
  <c r="N148" i="1"/>
  <c r="P148" i="1"/>
  <c r="N149" i="1"/>
  <c r="P149" i="1"/>
  <c r="N150" i="1"/>
  <c r="P150" i="1"/>
  <c r="N151" i="1"/>
  <c r="P151" i="1"/>
  <c r="N152" i="1"/>
  <c r="P152" i="1"/>
  <c r="N153" i="1"/>
  <c r="P153" i="1"/>
  <c r="N161" i="1"/>
  <c r="P161" i="1"/>
  <c r="N162" i="1"/>
  <c r="N163" i="1"/>
  <c r="P163" i="1"/>
  <c r="N164" i="1"/>
  <c r="P164" i="1"/>
  <c r="N165" i="1"/>
  <c r="P165" i="1"/>
  <c r="N166" i="1"/>
  <c r="N168" i="1"/>
  <c r="N174" i="1"/>
  <c r="N105" i="1"/>
  <c r="N106" i="1"/>
  <c r="N107" i="1"/>
  <c r="P107" i="1"/>
  <c r="N108" i="1"/>
  <c r="P108" i="1"/>
  <c r="N109" i="1"/>
  <c r="N110" i="1"/>
  <c r="N111" i="1"/>
  <c r="P111" i="1"/>
  <c r="N112" i="1"/>
  <c r="P112" i="1"/>
  <c r="N113" i="1"/>
  <c r="N114" i="1"/>
  <c r="N115" i="1"/>
  <c r="N120" i="1"/>
  <c r="N122" i="1"/>
  <c r="N121" i="1"/>
  <c r="N128" i="1"/>
  <c r="N129" i="1"/>
  <c r="N71" i="1"/>
  <c r="P71" i="1"/>
  <c r="N72" i="1"/>
  <c r="N79" i="1"/>
  <c r="P79" i="1"/>
  <c r="N80" i="1"/>
  <c r="P80" i="1"/>
  <c r="N82" i="1"/>
  <c r="N83" i="1"/>
  <c r="N84" i="1"/>
  <c r="P84" i="1"/>
  <c r="N85" i="1"/>
  <c r="N86" i="1"/>
  <c r="N87" i="1"/>
  <c r="P87" i="1"/>
  <c r="N91" i="1"/>
  <c r="N92" i="1"/>
  <c r="N93" i="1"/>
  <c r="N51" i="1"/>
  <c r="N52" i="1"/>
  <c r="N35" i="1"/>
  <c r="P35" i="1"/>
  <c r="N36" i="1"/>
  <c r="P36" i="1"/>
  <c r="N37" i="1"/>
  <c r="N39" i="1"/>
  <c r="N40" i="1"/>
  <c r="N41" i="1"/>
  <c r="P41" i="1"/>
  <c r="N42" i="1"/>
  <c r="N43" i="1"/>
  <c r="N44" i="1"/>
  <c r="N45" i="1"/>
  <c r="P45" i="1"/>
  <c r="N58" i="1"/>
  <c r="P58" i="1"/>
  <c r="N59" i="1"/>
  <c r="N60" i="1"/>
  <c r="N281" i="1"/>
  <c r="P281" i="1"/>
  <c r="N282" i="1"/>
  <c r="P282" i="1"/>
  <c r="N283" i="1"/>
  <c r="P283" i="1"/>
  <c r="N284" i="1"/>
  <c r="P284" i="1"/>
  <c r="N285" i="1"/>
  <c r="P285" i="1"/>
  <c r="N344" i="1"/>
  <c r="N345" i="1"/>
  <c r="N346" i="1"/>
  <c r="N336" i="1"/>
  <c r="N337" i="1"/>
  <c r="N338" i="1"/>
  <c r="N323" i="1"/>
  <c r="P323" i="1"/>
  <c r="N325" i="1"/>
  <c r="N327" i="1"/>
  <c r="N314" i="1"/>
  <c r="N304" i="1"/>
  <c r="N305" i="1"/>
  <c r="N306" i="1"/>
  <c r="N357" i="1"/>
  <c r="N351" i="1"/>
  <c r="N352" i="1"/>
  <c r="L293" i="1"/>
  <c r="L294" i="1"/>
  <c r="L272" i="1"/>
  <c r="L273" i="1"/>
  <c r="L261" i="1"/>
  <c r="L262" i="1"/>
  <c r="L210" i="1"/>
  <c r="L216" i="1"/>
  <c r="L224" i="1"/>
  <c r="L190" i="1"/>
  <c r="L191" i="1"/>
  <c r="L169" i="1"/>
  <c r="L174" i="1"/>
  <c r="L116" i="1"/>
  <c r="L130" i="1"/>
  <c r="L122" i="1"/>
  <c r="L129" i="1"/>
  <c r="L88" i="1"/>
  <c r="L93" i="1"/>
  <c r="L29" i="1"/>
  <c r="L53" i="1"/>
  <c r="L46" i="1"/>
  <c r="L60" i="1"/>
  <c r="L286" i="1"/>
  <c r="L287" i="1"/>
  <c r="L345" i="1"/>
  <c r="L346" i="1"/>
  <c r="L337" i="1"/>
  <c r="L338" i="1"/>
  <c r="L316" i="1"/>
  <c r="L305" i="1"/>
  <c r="L306" i="1"/>
  <c r="L358" i="1"/>
  <c r="L359" i="1"/>
  <c r="L362" i="1"/>
  <c r="L366" i="1"/>
  <c r="L352" i="1"/>
  <c r="K293" i="1"/>
  <c r="K294" i="1"/>
  <c r="K273" i="1"/>
  <c r="K261" i="1"/>
  <c r="K262" i="1"/>
  <c r="K247" i="1"/>
  <c r="K248" i="1"/>
  <c r="K210" i="1"/>
  <c r="K216" i="1"/>
  <c r="K224" i="1"/>
  <c r="K225" i="1"/>
  <c r="K190" i="1"/>
  <c r="K169" i="1"/>
  <c r="K174" i="1"/>
  <c r="K175" i="1"/>
  <c r="K116" i="1"/>
  <c r="K122" i="1"/>
  <c r="K129" i="1"/>
  <c r="K88" i="1"/>
  <c r="K94" i="1"/>
  <c r="K93" i="1"/>
  <c r="K29" i="1"/>
  <c r="K53" i="1"/>
  <c r="K46" i="1"/>
  <c r="K61" i="1"/>
  <c r="K60" i="1"/>
  <c r="K286" i="1"/>
  <c r="K287" i="1"/>
  <c r="K345" i="1"/>
  <c r="K346" i="1"/>
  <c r="K337" i="1"/>
  <c r="K338" i="1"/>
  <c r="K316" i="1"/>
  <c r="K305" i="1"/>
  <c r="K306" i="1"/>
  <c r="K358" i="1"/>
  <c r="K352" i="1"/>
  <c r="K359" i="1"/>
  <c r="I293" i="1"/>
  <c r="I294" i="1"/>
  <c r="I272" i="1"/>
  <c r="I273" i="1"/>
  <c r="I261" i="1"/>
  <c r="I262" i="1"/>
  <c r="I247" i="1"/>
  <c r="I248" i="1"/>
  <c r="I210" i="1"/>
  <c r="I216" i="1"/>
  <c r="I224" i="1"/>
  <c r="I190" i="1"/>
  <c r="I191" i="1"/>
  <c r="I169" i="1"/>
  <c r="I175" i="1"/>
  <c r="I174" i="1"/>
  <c r="I116" i="1"/>
  <c r="I130" i="1"/>
  <c r="I122" i="1"/>
  <c r="I129" i="1"/>
  <c r="I88" i="1"/>
  <c r="I93" i="1"/>
  <c r="I29" i="1"/>
  <c r="I53" i="1"/>
  <c r="I46" i="1"/>
  <c r="I60" i="1"/>
  <c r="I287" i="1"/>
  <c r="I345" i="1"/>
  <c r="I346" i="1"/>
  <c r="I337" i="1"/>
  <c r="I338" i="1"/>
  <c r="I315" i="1"/>
  <c r="I316" i="1"/>
  <c r="I305" i="1"/>
  <c r="I306" i="1"/>
  <c r="I358" i="1"/>
  <c r="I352" i="1"/>
  <c r="H293" i="1"/>
  <c r="H294" i="1"/>
  <c r="H261" i="1"/>
  <c r="H262" i="1"/>
  <c r="H210" i="1"/>
  <c r="H216" i="1"/>
  <c r="H224" i="1"/>
  <c r="H225" i="1"/>
  <c r="H190" i="1"/>
  <c r="H169" i="1"/>
  <c r="H174" i="1"/>
  <c r="H116" i="1"/>
  <c r="H130" i="1"/>
  <c r="H122" i="1"/>
  <c r="H129" i="1"/>
  <c r="H88" i="1"/>
  <c r="H94" i="1"/>
  <c r="H93" i="1"/>
  <c r="H29" i="1"/>
  <c r="H53" i="1"/>
  <c r="H46" i="1"/>
  <c r="H60" i="1"/>
  <c r="H287" i="1"/>
  <c r="H345" i="1"/>
  <c r="H346" i="1"/>
  <c r="H337" i="1"/>
  <c r="H338" i="1"/>
  <c r="H315" i="1"/>
  <c r="H316" i="1"/>
  <c r="H305" i="1"/>
  <c r="H306" i="1"/>
  <c r="H358" i="1"/>
  <c r="H352" i="1"/>
  <c r="F293" i="1"/>
  <c r="F294" i="1"/>
  <c r="F273" i="1"/>
  <c r="F261" i="1"/>
  <c r="F262" i="1"/>
  <c r="F247" i="1"/>
  <c r="F248" i="1"/>
  <c r="F236" i="1"/>
  <c r="F237" i="1"/>
  <c r="F210" i="1"/>
  <c r="F225" i="1"/>
  <c r="F216" i="1"/>
  <c r="F224" i="1"/>
  <c r="F190" i="1"/>
  <c r="F169" i="1"/>
  <c r="F174" i="1"/>
  <c r="F116" i="1"/>
  <c r="F122" i="1"/>
  <c r="F129" i="1"/>
  <c r="F88" i="1"/>
  <c r="F94" i="1"/>
  <c r="F93" i="1"/>
  <c r="F29" i="1"/>
  <c r="F61" i="1"/>
  <c r="F53" i="1"/>
  <c r="F46" i="1"/>
  <c r="F60" i="1"/>
  <c r="F286" i="1"/>
  <c r="F287" i="1"/>
  <c r="F345" i="1"/>
  <c r="F346" i="1"/>
  <c r="F337" i="1"/>
  <c r="F338" i="1"/>
  <c r="F315" i="1"/>
  <c r="F316" i="1"/>
  <c r="F305" i="1"/>
  <c r="F306" i="1"/>
  <c r="F358" i="1"/>
  <c r="F352" i="1"/>
  <c r="E293" i="1"/>
  <c r="E294" i="1"/>
  <c r="E272" i="1"/>
  <c r="E273" i="1"/>
  <c r="E261" i="1"/>
  <c r="E262" i="1"/>
  <c r="E247" i="1"/>
  <c r="E248" i="1"/>
  <c r="E236" i="1"/>
  <c r="E237" i="1"/>
  <c r="E210" i="1"/>
  <c r="E216" i="1"/>
  <c r="E225" i="1"/>
  <c r="E190" i="1"/>
  <c r="E191" i="1"/>
  <c r="E169" i="1"/>
  <c r="E116" i="1"/>
  <c r="E130" i="1"/>
  <c r="E122" i="1"/>
  <c r="E129" i="1"/>
  <c r="E88" i="1"/>
  <c r="E93" i="1"/>
  <c r="E29" i="1"/>
  <c r="E53" i="1"/>
  <c r="E46" i="1"/>
  <c r="E61" i="1"/>
  <c r="E60" i="1"/>
  <c r="E286" i="1"/>
  <c r="E287" i="1"/>
  <c r="E345" i="1"/>
  <c r="E346" i="1"/>
  <c r="E362" i="1"/>
  <c r="E366" i="1"/>
  <c r="E337" i="1"/>
  <c r="E338" i="1"/>
  <c r="E315" i="1"/>
  <c r="E316" i="1"/>
  <c r="E305" i="1"/>
  <c r="E306" i="1"/>
  <c r="E358" i="1"/>
  <c r="E359" i="1"/>
  <c r="E352" i="1"/>
  <c r="M344" i="1"/>
  <c r="M345" i="1"/>
  <c r="M346" i="1"/>
  <c r="M336" i="1"/>
  <c r="M337" i="1"/>
  <c r="M338" i="1"/>
  <c r="M323" i="1"/>
  <c r="M304" i="1"/>
  <c r="M305" i="1"/>
  <c r="M306" i="1"/>
  <c r="M357" i="1"/>
  <c r="M358" i="1"/>
  <c r="M351" i="1"/>
  <c r="M352" i="1"/>
  <c r="J345" i="1"/>
  <c r="J346" i="1"/>
  <c r="J336" i="1"/>
  <c r="J337" i="1"/>
  <c r="J338" i="1"/>
  <c r="J323" i="1"/>
  <c r="J357" i="1"/>
  <c r="J358" i="1"/>
  <c r="J351" i="1"/>
  <c r="J352" i="1"/>
  <c r="J174" i="1"/>
  <c r="M161" i="1"/>
  <c r="J165" i="1"/>
  <c r="P77" i="1"/>
  <c r="P78" i="1"/>
  <c r="M281" i="1"/>
  <c r="M282" i="1"/>
  <c r="M284" i="1"/>
  <c r="M286" i="1"/>
  <c r="M287" i="1"/>
  <c r="M283" i="1"/>
  <c r="M285" i="1"/>
  <c r="M270" i="1"/>
  <c r="M271" i="1"/>
  <c r="M255" i="1"/>
  <c r="M256" i="1"/>
  <c r="M257" i="1"/>
  <c r="M258" i="1"/>
  <c r="M259" i="1"/>
  <c r="M260" i="1"/>
  <c r="M245" i="1"/>
  <c r="M247" i="1"/>
  <c r="M248" i="1"/>
  <c r="M235" i="1"/>
  <c r="M198" i="1"/>
  <c r="M202" i="1"/>
  <c r="M203" i="1"/>
  <c r="M204" i="1"/>
  <c r="M206" i="1"/>
  <c r="M209" i="1"/>
  <c r="M215" i="1"/>
  <c r="M216" i="1"/>
  <c r="M223" i="1"/>
  <c r="M183" i="1"/>
  <c r="M189" i="1"/>
  <c r="M190" i="1"/>
  <c r="M105" i="1"/>
  <c r="M106" i="1"/>
  <c r="M107" i="1"/>
  <c r="M108" i="1"/>
  <c r="M109" i="1"/>
  <c r="M110" i="1"/>
  <c r="M111" i="1"/>
  <c r="M112" i="1"/>
  <c r="M113" i="1"/>
  <c r="M114" i="1"/>
  <c r="M115" i="1"/>
  <c r="M120" i="1"/>
  <c r="M122" i="1"/>
  <c r="M121" i="1"/>
  <c r="M128" i="1"/>
  <c r="M72" i="1"/>
  <c r="M77" i="1"/>
  <c r="M78" i="1"/>
  <c r="M79" i="1"/>
  <c r="M80" i="1"/>
  <c r="M81" i="1"/>
  <c r="M82" i="1"/>
  <c r="M83" i="1"/>
  <c r="M84" i="1"/>
  <c r="M85" i="1"/>
  <c r="M86" i="1"/>
  <c r="M87" i="1"/>
  <c r="M91" i="1"/>
  <c r="M92" i="1"/>
  <c r="M52" i="1"/>
  <c r="M35" i="1"/>
  <c r="M36" i="1"/>
  <c r="M37" i="1"/>
  <c r="M46" i="1"/>
  <c r="M39" i="1"/>
  <c r="M44" i="1"/>
  <c r="M45" i="1"/>
  <c r="M59" i="1"/>
  <c r="M60" i="1"/>
  <c r="J281" i="1"/>
  <c r="J282" i="1"/>
  <c r="J283" i="1"/>
  <c r="J284" i="1"/>
  <c r="J285" i="1"/>
  <c r="J270" i="1"/>
  <c r="J272" i="1"/>
  <c r="J273" i="1"/>
  <c r="J271" i="1"/>
  <c r="J255" i="1"/>
  <c r="J256" i="1"/>
  <c r="J257" i="1"/>
  <c r="J258" i="1"/>
  <c r="J259" i="1"/>
  <c r="J260" i="1"/>
  <c r="J245" i="1"/>
  <c r="J247" i="1"/>
  <c r="J248" i="1"/>
  <c r="J232" i="1"/>
  <c r="J236" i="1"/>
  <c r="J237" i="1"/>
  <c r="J235" i="1"/>
  <c r="J198" i="1"/>
  <c r="J202" i="1"/>
  <c r="J204" i="1"/>
  <c r="J206" i="1"/>
  <c r="J207" i="1"/>
  <c r="J208" i="1"/>
  <c r="J209" i="1"/>
  <c r="J215" i="1"/>
  <c r="J216" i="1"/>
  <c r="J223" i="1"/>
  <c r="J189" i="1"/>
  <c r="J190" i="1"/>
  <c r="J140" i="1"/>
  <c r="J141" i="1"/>
  <c r="J142" i="1"/>
  <c r="J143" i="1"/>
  <c r="J146" i="1"/>
  <c r="J147" i="1"/>
  <c r="J149" i="1"/>
  <c r="J150" i="1"/>
  <c r="J151" i="1"/>
  <c r="J152" i="1"/>
  <c r="J153" i="1"/>
  <c r="J162" i="1"/>
  <c r="J163" i="1"/>
  <c r="J164" i="1"/>
  <c r="J166" i="1"/>
  <c r="J168" i="1"/>
  <c r="J105" i="1"/>
  <c r="J106" i="1"/>
  <c r="J107" i="1"/>
  <c r="J108" i="1"/>
  <c r="J109" i="1"/>
  <c r="J110" i="1"/>
  <c r="J111" i="1"/>
  <c r="J112" i="1"/>
  <c r="J113" i="1"/>
  <c r="J114" i="1"/>
  <c r="J115" i="1"/>
  <c r="J120" i="1"/>
  <c r="J122" i="1"/>
  <c r="J121" i="1"/>
  <c r="J128" i="1"/>
  <c r="J71" i="1"/>
  <c r="J73" i="1"/>
  <c r="J72" i="1"/>
  <c r="J79" i="1"/>
  <c r="J80" i="1"/>
  <c r="J81" i="1"/>
  <c r="J82" i="1"/>
  <c r="J83" i="1"/>
  <c r="J84" i="1"/>
  <c r="J85" i="1"/>
  <c r="J86" i="1"/>
  <c r="J87" i="1"/>
  <c r="J91" i="1"/>
  <c r="J93" i="1"/>
  <c r="J92" i="1"/>
  <c r="J52" i="1"/>
  <c r="J35" i="1"/>
  <c r="J36" i="1"/>
  <c r="J37" i="1"/>
  <c r="J39" i="1"/>
  <c r="J43" i="1"/>
  <c r="J44" i="1"/>
  <c r="J45" i="1"/>
  <c r="J58" i="1"/>
  <c r="J60" i="1"/>
  <c r="J59" i="1"/>
  <c r="M145" i="1"/>
  <c r="M221" i="1"/>
  <c r="J221" i="1"/>
  <c r="M162" i="1"/>
  <c r="M163" i="1"/>
  <c r="M164" i="1"/>
  <c r="M165" i="1"/>
  <c r="M166" i="1"/>
  <c r="M168" i="1"/>
  <c r="M140" i="1"/>
  <c r="M141" i="1"/>
  <c r="M156" i="1"/>
  <c r="M142" i="1"/>
  <c r="M143" i="1"/>
  <c r="M144" i="1"/>
  <c r="M146" i="1"/>
  <c r="M147" i="1"/>
  <c r="M148" i="1"/>
  <c r="M149" i="1"/>
  <c r="M150" i="1"/>
  <c r="M151" i="1"/>
  <c r="M152" i="1"/>
  <c r="M153" i="1"/>
  <c r="M51" i="1"/>
  <c r="J51" i="1"/>
  <c r="N216" i="1"/>
  <c r="N358" i="1"/>
  <c r="N359" i="1"/>
  <c r="P91" i="1"/>
  <c r="P93" i="1"/>
  <c r="P128" i="1"/>
  <c r="M224" i="1"/>
  <c r="P83" i="1"/>
  <c r="P121" i="1"/>
  <c r="P52" i="1"/>
  <c r="P199" i="1"/>
  <c r="P127" i="1"/>
  <c r="P129" i="1"/>
  <c r="G359" i="1"/>
  <c r="P304" i="1"/>
  <c r="P305" i="1"/>
  <c r="P306" i="1"/>
  <c r="P344" i="1"/>
  <c r="P345" i="1"/>
  <c r="P346" i="1"/>
  <c r="G248" i="1"/>
  <c r="E94" i="1"/>
  <c r="G129" i="1"/>
  <c r="O129" i="1"/>
  <c r="P234" i="1"/>
  <c r="P233" i="1"/>
  <c r="P208" i="1"/>
  <c r="P140" i="1"/>
  <c r="P21" i="1"/>
  <c r="P205" i="1"/>
  <c r="P200" i="1"/>
  <c r="J184" i="1"/>
  <c r="P110" i="1"/>
  <c r="P72" i="1"/>
  <c r="N315" i="1"/>
  <c r="N316" i="1"/>
  <c r="P314" i="1"/>
  <c r="P315" i="1"/>
  <c r="P316" i="1"/>
  <c r="F175" i="1"/>
  <c r="J53" i="1"/>
  <c r="M53" i="1"/>
  <c r="N53" i="1"/>
  <c r="P168" i="1"/>
  <c r="O224" i="1"/>
  <c r="P215" i="1"/>
  <c r="P216" i="1"/>
  <c r="P92" i="1"/>
  <c r="P357" i="1"/>
  <c r="P358" i="1"/>
  <c r="F191" i="1"/>
  <c r="G73" i="1"/>
  <c r="P22" i="1"/>
  <c r="P115" i="1"/>
  <c r="P106" i="1"/>
  <c r="N29" i="1"/>
  <c r="P327" i="1"/>
  <c r="M329" i="1"/>
  <c r="M330" i="1"/>
  <c r="P325" i="1"/>
  <c r="O329" i="1"/>
  <c r="O330" i="1"/>
  <c r="P324" i="1"/>
  <c r="P329" i="1"/>
  <c r="P330" i="1"/>
  <c r="J329" i="1"/>
  <c r="J330" i="1"/>
  <c r="J286" i="1"/>
  <c r="J287" i="1"/>
  <c r="N272" i="1"/>
  <c r="N273" i="1"/>
  <c r="M272" i="1"/>
  <c r="M273" i="1"/>
  <c r="P270" i="1"/>
  <c r="N261" i="1"/>
  <c r="N262" i="1"/>
  <c r="P256" i="1"/>
  <c r="P246" i="1"/>
  <c r="O247" i="1"/>
  <c r="O248" i="1"/>
  <c r="P245" i="1"/>
  <c r="P247" i="1"/>
  <c r="P248" i="1"/>
  <c r="N247" i="1"/>
  <c r="N248" i="1"/>
  <c r="N210" i="1"/>
  <c r="P206" i="1"/>
  <c r="P292" i="1"/>
  <c r="P293" i="1"/>
  <c r="P294" i="1"/>
  <c r="L175" i="1"/>
  <c r="P120" i="1"/>
  <c r="P122" i="1"/>
  <c r="P222" i="1"/>
  <c r="J306" i="1"/>
  <c r="J169" i="1"/>
  <c r="P166" i="1"/>
  <c r="G261" i="1"/>
  <c r="G262" i="1"/>
  <c r="G169" i="1"/>
  <c r="G156" i="1"/>
  <c r="G29" i="1"/>
  <c r="N156" i="1"/>
  <c r="J156" i="1"/>
  <c r="J210" i="1"/>
  <c r="J225" i="1"/>
  <c r="J261" i="1"/>
  <c r="J262" i="1"/>
  <c r="M88" i="1"/>
  <c r="M116" i="1"/>
  <c r="M130" i="1"/>
  <c r="M261" i="1"/>
  <c r="M262" i="1"/>
  <c r="P109" i="1"/>
  <c r="P105" i="1"/>
  <c r="O156" i="1"/>
  <c r="O175" i="1"/>
  <c r="P207" i="1"/>
  <c r="P202" i="1"/>
  <c r="O261" i="1"/>
  <c r="O262" i="1"/>
  <c r="J29" i="1"/>
  <c r="N88" i="1"/>
  <c r="M169" i="1"/>
  <c r="M175" i="1"/>
  <c r="P42" i="1"/>
  <c r="P37" i="1"/>
  <c r="P167" i="1"/>
  <c r="G175" i="1"/>
  <c r="M210" i="1"/>
  <c r="M225" i="1"/>
  <c r="G88" i="1"/>
  <c r="G94" i="1"/>
  <c r="O29" i="1"/>
  <c r="J116" i="1"/>
  <c r="J130" i="1"/>
  <c r="P286" i="1"/>
  <c r="P287" i="1"/>
  <c r="G46" i="1"/>
  <c r="G61" i="1"/>
  <c r="G210" i="1"/>
  <c r="G225" i="1"/>
  <c r="G296" i="1"/>
  <c r="G365" i="1"/>
  <c r="G368" i="1"/>
  <c r="P261" i="1"/>
  <c r="P262" i="1"/>
  <c r="N286" i="1"/>
  <c r="N287" i="1"/>
  <c r="P141" i="1"/>
  <c r="P156" i="1"/>
  <c r="N116" i="1"/>
  <c r="N130" i="1"/>
  <c r="N169" i="1"/>
  <c r="P204" i="1"/>
  <c r="P198" i="1"/>
  <c r="P210" i="1"/>
  <c r="M29" i="1"/>
  <c r="P26" i="1"/>
  <c r="N236" i="1"/>
  <c r="N237" i="1"/>
  <c r="J46" i="1"/>
  <c r="J88" i="1"/>
  <c r="P43" i="1"/>
  <c r="P39" i="1"/>
  <c r="P113" i="1"/>
  <c r="P145" i="1"/>
  <c r="P85" i="1"/>
  <c r="P88" i="1"/>
  <c r="O88" i="1"/>
  <c r="O116" i="1"/>
  <c r="O130" i="1"/>
  <c r="O169" i="1"/>
  <c r="F296" i="1"/>
  <c r="F365" i="1"/>
  <c r="N175" i="1"/>
  <c r="J94" i="1"/>
  <c r="P272" i="1"/>
  <c r="P273" i="1"/>
  <c r="G362" i="1"/>
  <c r="G366" i="1"/>
  <c r="J359" i="1"/>
  <c r="I225" i="1"/>
  <c r="P114" i="1"/>
  <c r="P223" i="1"/>
  <c r="O191" i="1"/>
  <c r="L94" i="1"/>
  <c r="G236" i="1"/>
  <c r="G237" i="1"/>
  <c r="M184" i="1"/>
  <c r="M191" i="1"/>
  <c r="O210" i="1"/>
  <c r="O225" i="1"/>
  <c r="P232" i="1"/>
  <c r="P236" i="1"/>
  <c r="P237" i="1"/>
  <c r="N329" i="1"/>
  <c r="N330" i="1"/>
  <c r="P351" i="1"/>
  <c r="P352" i="1"/>
  <c r="P359" i="1"/>
  <c r="P362" i="1"/>
  <c r="P366" i="1"/>
  <c r="P173" i="1"/>
  <c r="P174" i="1"/>
  <c r="J191" i="1"/>
  <c r="P162" i="1"/>
  <c r="M93" i="1"/>
  <c r="M94" i="1"/>
  <c r="K362" i="1"/>
  <c r="K366" i="1"/>
  <c r="K130" i="1"/>
  <c r="L225" i="1"/>
  <c r="N224" i="1"/>
  <c r="N225" i="1"/>
  <c r="P221" i="1"/>
  <c r="P224" i="1"/>
  <c r="P271" i="1"/>
  <c r="O359" i="1"/>
  <c r="O362" i="1"/>
  <c r="O366" i="1"/>
  <c r="O53" i="1"/>
  <c r="P51" i="1"/>
  <c r="P53" i="1"/>
  <c r="O73" i="1"/>
  <c r="O94" i="1"/>
  <c r="P70" i="1"/>
  <c r="P73" i="1"/>
  <c r="I94" i="1"/>
  <c r="P189" i="1"/>
  <c r="P190" i="1"/>
  <c r="P336" i="1"/>
  <c r="P337" i="1"/>
  <c r="P338" i="1"/>
  <c r="N362" i="1"/>
  <c r="N366" i="1"/>
  <c r="E296" i="1"/>
  <c r="E365" i="1"/>
  <c r="E368" i="1"/>
  <c r="F359" i="1"/>
  <c r="F362" i="1"/>
  <c r="F366" i="1"/>
  <c r="F130" i="1"/>
  <c r="H359" i="1"/>
  <c r="H362" i="1"/>
  <c r="H366" i="1"/>
  <c r="I359" i="1"/>
  <c r="I362" i="1"/>
  <c r="I366" i="1"/>
  <c r="N184" i="1"/>
  <c r="N191" i="1"/>
  <c r="P183" i="1"/>
  <c r="P184" i="1"/>
  <c r="O93" i="1"/>
  <c r="P25" i="1"/>
  <c r="P29" i="1"/>
  <c r="G329" i="1"/>
  <c r="G330" i="1"/>
  <c r="L61" i="1"/>
  <c r="L296" i="1"/>
  <c r="L365" i="1"/>
  <c r="L368" i="1"/>
  <c r="N73" i="1"/>
  <c r="O46" i="1"/>
  <c r="M359" i="1"/>
  <c r="M362" i="1"/>
  <c r="M366" i="1"/>
  <c r="H61" i="1"/>
  <c r="H296" i="1"/>
  <c r="H365" i="1"/>
  <c r="H368" i="1"/>
  <c r="G184" i="1"/>
  <c r="G191" i="1"/>
  <c r="P44" i="1"/>
  <c r="N46" i="1"/>
  <c r="N61" i="1"/>
  <c r="J61" i="1"/>
  <c r="J362" i="1"/>
  <c r="J366" i="1"/>
  <c r="K296" i="1"/>
  <c r="K365" i="1"/>
  <c r="M61" i="1"/>
  <c r="P59" i="1"/>
  <c r="P60" i="1"/>
  <c r="I61" i="1"/>
  <c r="I296" i="1"/>
  <c r="I365" i="1"/>
  <c r="P40" i="1"/>
  <c r="K368" i="1"/>
  <c r="J175" i="1"/>
  <c r="N94" i="1"/>
  <c r="P169" i="1"/>
  <c r="P175" i="1"/>
  <c r="P116" i="1"/>
  <c r="P130" i="1"/>
  <c r="J296" i="1"/>
  <c r="J365" i="1"/>
  <c r="J368" i="1"/>
  <c r="O61" i="1"/>
  <c r="O296" i="1"/>
  <c r="O365" i="1"/>
  <c r="O368" i="1"/>
  <c r="P94" i="1"/>
  <c r="M296" i="1"/>
  <c r="M365" i="1"/>
  <c r="M368" i="1"/>
  <c r="P225" i="1"/>
  <c r="N296" i="1"/>
  <c r="N365" i="1"/>
  <c r="N368" i="1"/>
  <c r="P191" i="1"/>
  <c r="I368" i="1"/>
  <c r="F368" i="1"/>
  <c r="P46" i="1"/>
  <c r="P61" i="1"/>
  <c r="P296" i="1"/>
  <c r="P365" i="1"/>
  <c r="P368" i="1"/>
</calcChain>
</file>

<file path=xl/sharedStrings.xml><?xml version="1.0" encoding="utf-8"?>
<sst xmlns="http://schemas.openxmlformats.org/spreadsheetml/2006/main" count="1018" uniqueCount="211">
  <si>
    <t>Informe Reportado del Semestre:</t>
  </si>
  <si>
    <t>Informe Trimestral Reportado</t>
  </si>
  <si>
    <t>1°</t>
  </si>
  <si>
    <t>2°</t>
  </si>
  <si>
    <t>3°</t>
  </si>
  <si>
    <t>4°</t>
  </si>
  <si>
    <t>NOMBRE DEL CAMPUS:  I</t>
  </si>
  <si>
    <t xml:space="preserve">MATRÍCULA </t>
  </si>
  <si>
    <t>NIVEL</t>
  </si>
  <si>
    <t>ESCUELA / FACULTAD / CENTRO /</t>
  </si>
  <si>
    <t>MUNICIPIO</t>
  </si>
  <si>
    <t>ASPIRANTES</t>
  </si>
  <si>
    <t>NUEVO INGRESO</t>
  </si>
  <si>
    <t>REINGRESO</t>
  </si>
  <si>
    <t>MATRICULA TOTAL</t>
  </si>
  <si>
    <t>LICENCIATURA</t>
  </si>
  <si>
    <t>H</t>
  </si>
  <si>
    <t>M</t>
  </si>
  <si>
    <t>Total</t>
  </si>
  <si>
    <t>total</t>
  </si>
  <si>
    <t>Administración</t>
  </si>
  <si>
    <t>Facultad de Contaduría y Administración</t>
  </si>
  <si>
    <t xml:space="preserve">Tuxtla Gutiérrez </t>
  </si>
  <si>
    <t>Contaduria</t>
  </si>
  <si>
    <t>Gestión Turística</t>
  </si>
  <si>
    <t>Sistemas Computacionales</t>
  </si>
  <si>
    <t>Enseñanza del Inglés</t>
  </si>
  <si>
    <t>Escuela de Lenguas Tuxtla</t>
  </si>
  <si>
    <t>Enseñanza del Frances</t>
  </si>
  <si>
    <t>Ingeniería Civil (Plan liquidación)</t>
  </si>
  <si>
    <t>Facultad de Ingeniería</t>
  </si>
  <si>
    <t xml:space="preserve">Ingeniería Civil </t>
  </si>
  <si>
    <t>Física</t>
  </si>
  <si>
    <t>Centro de estudios en Física y Matemáticas Básicas y Aplicadas</t>
  </si>
  <si>
    <t>Matemática</t>
  </si>
  <si>
    <t>Arquitectura</t>
  </si>
  <si>
    <t>Facultad de Arquitectura</t>
  </si>
  <si>
    <t>TOTAL</t>
  </si>
  <si>
    <t>MAESTRÍA</t>
  </si>
  <si>
    <t>Organizaciones</t>
  </si>
  <si>
    <t>Finanzas</t>
  </si>
  <si>
    <t>Administración Pública</t>
  </si>
  <si>
    <t>Tecnologías de Información</t>
  </si>
  <si>
    <t>Gestión para el Desarrollo</t>
  </si>
  <si>
    <t>DES Ciencias Administrativas y Contables</t>
  </si>
  <si>
    <t>Arquitectura y Urbanismo</t>
  </si>
  <si>
    <t>Matemática Educativa</t>
  </si>
  <si>
    <t>Calidad del Agua</t>
  </si>
  <si>
    <t>Construcción</t>
  </si>
  <si>
    <t>Hidráulica</t>
  </si>
  <si>
    <t>ESPECIALIDAD</t>
  </si>
  <si>
    <t>Didáctica de las matemáticas</t>
  </si>
  <si>
    <t>DOCTORADO</t>
  </si>
  <si>
    <t>DES Ingenieria</t>
  </si>
  <si>
    <t>TOTAL DEL CAMPUS</t>
  </si>
  <si>
    <t>NOMBRE DEL CAMPUS: II</t>
  </si>
  <si>
    <t xml:space="preserve">ESCUELA / FACULTAD / CENTRO </t>
  </si>
  <si>
    <t>Médico Cirujano</t>
  </si>
  <si>
    <t>Facultad de Medicina Humana</t>
  </si>
  <si>
    <t>Medicina Veterinaria y Zootecnia</t>
  </si>
  <si>
    <t>Facultad de Medicina Veterinaria y Zootecnia</t>
  </si>
  <si>
    <t>Epidemiología</t>
  </si>
  <si>
    <t>Administración de Servicios de Salud</t>
  </si>
  <si>
    <t>Anestesiología</t>
  </si>
  <si>
    <t>Cirugía General</t>
  </si>
  <si>
    <t>Gineco Obstetrica</t>
  </si>
  <si>
    <t>Pediatría</t>
  </si>
  <si>
    <t>Medicina Integrada</t>
  </si>
  <si>
    <t>Urgencias Médicas</t>
  </si>
  <si>
    <t>Medicina Interna</t>
  </si>
  <si>
    <t>Sanidad Animal</t>
  </si>
  <si>
    <t>Ortopedia</t>
  </si>
  <si>
    <t>Docencia en Ciencias de la Salud</t>
  </si>
  <si>
    <t>C. en Prod. Agropecuaria Tropical</t>
  </si>
  <si>
    <t>NOMBRE DEL CAMPUS: III</t>
  </si>
  <si>
    <t>Escuela de Lenguas San Cristobal</t>
  </si>
  <si>
    <t>S.C.L.C</t>
  </si>
  <si>
    <t>Gestión y Autodesarrollo Indígena</t>
  </si>
  <si>
    <t>Derecho</t>
  </si>
  <si>
    <t>Facultad de Derecho</t>
  </si>
  <si>
    <t>Antropología Social (Plan liquidación)</t>
  </si>
  <si>
    <t>Facultad de Ciencias Sociales</t>
  </si>
  <si>
    <t xml:space="preserve">Antropología Social </t>
  </si>
  <si>
    <t>Economía (Plan liquidación)</t>
  </si>
  <si>
    <t>Economía</t>
  </si>
  <si>
    <t>Historia (Plan liquidación)</t>
  </si>
  <si>
    <t>Historia</t>
  </si>
  <si>
    <t>Sociología (Plan liquidación)</t>
  </si>
  <si>
    <t>Sociologia</t>
  </si>
  <si>
    <t>Derecho Constitucional y Amparo</t>
  </si>
  <si>
    <t>Desarrollo Local</t>
  </si>
  <si>
    <t>Derechos Humanos</t>
  </si>
  <si>
    <t>DES Ciencias Sociales y Humanidades</t>
  </si>
  <si>
    <t>Estudios Regionales</t>
  </si>
  <si>
    <t>Facultad de Humanidades</t>
  </si>
  <si>
    <t>NOMBRE DEL CAMPUS: IV</t>
  </si>
  <si>
    <t>Escuela de Lenguas de Tapachula</t>
  </si>
  <si>
    <t>Tapachula</t>
  </si>
  <si>
    <t>Facultad de Ciencias de la Administración</t>
  </si>
  <si>
    <t>Agronegocios (plan liquidaciòn)</t>
  </si>
  <si>
    <t>Comercio Internacional (Plan liquidación)</t>
  </si>
  <si>
    <t>Comercio Internacional</t>
  </si>
  <si>
    <t>Facultad de Contaduria</t>
  </si>
  <si>
    <t>Ingeniero Agrónomo Tropical</t>
  </si>
  <si>
    <t>Facultad de Ciencias Agrícolas</t>
  </si>
  <si>
    <t>Huehuetán</t>
  </si>
  <si>
    <t>Ingeniero Forestal</t>
  </si>
  <si>
    <t>Quimico Farmacobiólogo</t>
  </si>
  <si>
    <t>Facultad de Ciencias Químicas</t>
  </si>
  <si>
    <t>Ingeniero en Sistemas Costeros</t>
  </si>
  <si>
    <t>Centro de Biociencias</t>
  </si>
  <si>
    <t>Ingeniero Biotecnólogo</t>
  </si>
  <si>
    <t>Personal</t>
  </si>
  <si>
    <t>Facultad de Ciencias de la Admón.</t>
  </si>
  <si>
    <t>Mercadotecnia</t>
  </si>
  <si>
    <t>Dirección de Negocios</t>
  </si>
  <si>
    <t>Bioquímica Clinica</t>
  </si>
  <si>
    <t>Biotecnología</t>
  </si>
  <si>
    <t>Ciencias en Agricultura Tropícal</t>
  </si>
  <si>
    <t>Facultad de Ciencias Agricolas</t>
  </si>
  <si>
    <t>Huehuetan</t>
  </si>
  <si>
    <t>NOMBRE DEL CAMPUS: V</t>
  </si>
  <si>
    <t>Ingeniero Agrónomo</t>
  </si>
  <si>
    <t>Facultad de Ciencias Agronómicas</t>
  </si>
  <si>
    <t>Villaflores</t>
  </si>
  <si>
    <t xml:space="preserve">Villaflores </t>
  </si>
  <si>
    <t>NOMBRE DEL CAMPUS: VI</t>
  </si>
  <si>
    <t>Filosofía</t>
  </si>
  <si>
    <t>Bibliotecología (plan  liquidación)</t>
  </si>
  <si>
    <t>Bibliotecología y Gestión de la Información</t>
  </si>
  <si>
    <t>Ciencias de la Comunicación</t>
  </si>
  <si>
    <t>Lengua y Literatura Hispanoamericanas</t>
  </si>
  <si>
    <t>Especialidad en Procesos Culturales lecto-escritores</t>
  </si>
  <si>
    <t>Tuxtla Gutiérrez</t>
  </si>
  <si>
    <t>Educación con Esp. en Docencia</t>
  </si>
  <si>
    <t xml:space="preserve">Tapachula </t>
  </si>
  <si>
    <t>Estudios Culturales</t>
  </si>
  <si>
    <t>NOMBRE DEL CAMPUS: VII</t>
  </si>
  <si>
    <t xml:space="preserve">Escuela de Contaduría y  Administración </t>
  </si>
  <si>
    <t>Pichucalco</t>
  </si>
  <si>
    <t>Contaduría</t>
  </si>
  <si>
    <t>NOMBRE DEL CAMPUS: VIII</t>
  </si>
  <si>
    <t>Escuela de Ciencias Administrativas</t>
  </si>
  <si>
    <t>Comitán</t>
  </si>
  <si>
    <t xml:space="preserve">Comitán </t>
  </si>
  <si>
    <t>NOMBRE DEL CAMPUS: IX</t>
  </si>
  <si>
    <t>Arriaga</t>
  </si>
  <si>
    <t>Coordinación Ingeniería Agroindustrial</t>
  </si>
  <si>
    <t>Tonalá</t>
  </si>
  <si>
    <t>Gestion Turística</t>
  </si>
  <si>
    <t xml:space="preserve">NOMBRE DEL CAMPUS: </t>
  </si>
  <si>
    <t>Ingeniería en Agronomía</t>
  </si>
  <si>
    <t>Centro Mezcalapa de Estudios Agropecuarios</t>
  </si>
  <si>
    <t>Copainalá</t>
  </si>
  <si>
    <t>Centro Maya de Estudios Agropecuarios</t>
  </si>
  <si>
    <t>Catazajá</t>
  </si>
  <si>
    <t>Ingeniería en Desarrollo Rural</t>
  </si>
  <si>
    <t>Ingeniería en Procesos Agroindustriales</t>
  </si>
  <si>
    <t>Ingeniería en Sistemas Forestales</t>
  </si>
  <si>
    <t>Ciencias para la Salud</t>
  </si>
  <si>
    <t>Centro Mesoamericano de Estudios en Salud Pública y Desastres (CEMESAD)</t>
  </si>
  <si>
    <t>MODALIDAD: NO ESCOLARIZADA</t>
  </si>
  <si>
    <t>Tecnologías de Información y Comunicación aplicadas a la Educación</t>
  </si>
  <si>
    <t>Escuela de Lenguas</t>
  </si>
  <si>
    <t>Desarrollo Municipal y Gobernabilidad</t>
  </si>
  <si>
    <t>Centro de Estudios para el Desarrollo Municipal y Políticas Públicas (CEDES)</t>
  </si>
  <si>
    <t>Estadística y Sistemas  de Información</t>
  </si>
  <si>
    <t>Gestión de la micro, pequeña y mediana empresa</t>
  </si>
  <si>
    <t>Centro Universidad - Empresa (CEUNE)</t>
  </si>
  <si>
    <t>Seguridad de Poblaciones Humanas ante Desastres</t>
  </si>
  <si>
    <t>Gestión en los objetivos del milenio</t>
  </si>
  <si>
    <t>TOTAL MATRICULA INSTITUCIÓN</t>
  </si>
  <si>
    <t xml:space="preserve">              MTRA. GUADALUPE GUILLEN DÍAZ</t>
  </si>
  <si>
    <t>_________________________________________</t>
  </si>
  <si>
    <t xml:space="preserve">           ____________________________________</t>
  </si>
  <si>
    <t>JEFE DEL DEPARTAMENTO DE CONTROL ESCOLAR</t>
  </si>
  <si>
    <t>Agronegocios</t>
  </si>
  <si>
    <t>Centro de Estudios para la Construcción de Ciudadanía y Seguridad (CECOCISE)</t>
  </si>
  <si>
    <r>
      <t xml:space="preserve">NOMBRE DE LA INSTITUCION : </t>
    </r>
    <r>
      <rPr>
        <b/>
        <sz val="12"/>
        <rFont val="Calibri"/>
        <family val="2"/>
      </rPr>
      <t>UNIVERSIDAD AUTÓNOMA DE CHIAPAS</t>
    </r>
  </si>
  <si>
    <t>Ingenierìa Agroindustrial</t>
  </si>
  <si>
    <t>TOTAL DE ESCOLARIZADA</t>
  </si>
  <si>
    <t>TOTAL DE NO ESCOLARIZADA</t>
  </si>
  <si>
    <t>Ing. Civil CUMEX</t>
  </si>
  <si>
    <t xml:space="preserve">TOTAL </t>
  </si>
  <si>
    <t xml:space="preserve">TOTAL  </t>
  </si>
  <si>
    <t>Gerontología</t>
  </si>
  <si>
    <t>Enseñanza del Inglés virtual</t>
  </si>
  <si>
    <t>Desarrollo Municipal y Gobernabilidad (plan liquidación)</t>
  </si>
  <si>
    <t>Estadística y Sistemas  de Información (plan liquidación)</t>
  </si>
  <si>
    <t>Gerencia Social (plan liquidación)</t>
  </si>
  <si>
    <t xml:space="preserve">Gerencia Social </t>
  </si>
  <si>
    <t>Danza</t>
  </si>
  <si>
    <t>Centro de estudios para el arte y la cultura</t>
  </si>
  <si>
    <t xml:space="preserve">Pedagogìa </t>
  </si>
  <si>
    <t>Pedagogía  (Plan liquidaciòn)</t>
  </si>
  <si>
    <t>Escuela de Humanidades</t>
  </si>
  <si>
    <t>Pedagogía  (plan liquidaciòn)</t>
  </si>
  <si>
    <t xml:space="preserve">Pedagogía  </t>
  </si>
  <si>
    <t>Comunicación  (plan  liquidación)</t>
  </si>
  <si>
    <t xml:space="preserve">Comunicación  </t>
  </si>
  <si>
    <t>Lengua y Literatura Hispanoamericanas  (plan  liquidación)</t>
  </si>
  <si>
    <t xml:space="preserve">Cadenas Productivas </t>
  </si>
  <si>
    <t>Administración en Agronegocios</t>
  </si>
  <si>
    <t>INFORME DE MATRÍCULA</t>
  </si>
  <si>
    <t>Bibliotecología y Gestión de la Información (liquidación)</t>
  </si>
  <si>
    <t>Filosofía (plan liquidación)</t>
  </si>
  <si>
    <t xml:space="preserve">   MTRO. GONZALO ESTEBAN GIRÓN AGUIAR</t>
  </si>
  <si>
    <t xml:space="preserve">         DIRECTOR DE SERVICIOS ESCOLARES</t>
  </si>
  <si>
    <t>MODALIDAD: ESCOLARIZADA</t>
  </si>
  <si>
    <t>FECHA DE CAPTURA: 10/01/2014</t>
  </si>
  <si>
    <t>Escuela de Gestión y Autodesarrollo Indígena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</si>
</sst>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name val="Calibri"/>
      <family val="2"/>
    </font>
    <font>
      <sz val="22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name val="Calibri"/>
      <family val="2"/>
    </font>
    <font>
      <sz val="12"/>
      <name val="Calibri"/>
      <family val="2"/>
    </font>
    <font>
      <sz val="10"/>
      <color indexed="8"/>
      <name val="Arial"/>
      <family val="2"/>
    </font>
    <font>
      <sz val="13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8"/>
      <name val="Arial"/>
      <family val="2"/>
    </font>
    <font>
      <b/>
      <sz val="12"/>
      <name val="Calibri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7" fillId="3" borderId="55" applyNumberFormat="0" applyAlignment="0" applyProtection="0"/>
    <xf numFmtId="0" fontId="7" fillId="0" borderId="0"/>
    <xf numFmtId="0" fontId="18" fillId="3" borderId="56" applyNumberFormat="0" applyAlignment="0" applyProtection="0"/>
  </cellStyleXfs>
  <cellXfs count="400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5" fillId="0" borderId="0" xfId="0" applyFont="1" applyBorder="1"/>
    <xf numFmtId="0" fontId="6" fillId="0" borderId="0" xfId="0" applyFont="1"/>
    <xf numFmtId="0" fontId="5" fillId="0" borderId="0" xfId="0" applyFont="1"/>
    <xf numFmtId="0" fontId="6" fillId="0" borderId="0" xfId="0" applyFont="1" applyBorder="1"/>
    <xf numFmtId="0" fontId="1" fillId="0" borderId="1" xfId="0" applyFont="1" applyBorder="1"/>
    <xf numFmtId="0" fontId="8" fillId="0" borderId="0" xfId="0" applyFont="1"/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0" fontId="10" fillId="0" borderId="4" xfId="0" applyFont="1" applyBorder="1"/>
    <xf numFmtId="0" fontId="11" fillId="0" borderId="5" xfId="0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left"/>
    </xf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Border="1" applyAlignment="1">
      <alignment horizontal="left" vertical="center"/>
    </xf>
    <xf numFmtId="0" fontId="13" fillId="0" borderId="14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left"/>
    </xf>
    <xf numFmtId="0" fontId="13" fillId="0" borderId="18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4" xfId="0" applyFont="1" applyBorder="1" applyAlignment="1"/>
    <xf numFmtId="0" fontId="11" fillId="0" borderId="12" xfId="0" applyFont="1" applyBorder="1" applyAlignment="1">
      <alignment vertical="center" wrapText="1"/>
    </xf>
    <xf numFmtId="0" fontId="13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20" xfId="0" applyFont="1" applyBorder="1" applyAlignment="1">
      <alignment horizontal="left" wrapText="1"/>
    </xf>
    <xf numFmtId="0" fontId="11" fillId="0" borderId="21" xfId="0" applyFont="1" applyBorder="1" applyAlignment="1">
      <alignment horizontal="left" wrapText="1"/>
    </xf>
    <xf numFmtId="0" fontId="11" fillId="0" borderId="11" xfId="0" applyFont="1" applyBorder="1" applyAlignment="1">
      <alignment horizontal="left"/>
    </xf>
    <xf numFmtId="0" fontId="11" fillId="0" borderId="11" xfId="0" applyFont="1" applyBorder="1" applyAlignment="1">
      <alignment horizontal="right" wrapText="1"/>
    </xf>
    <xf numFmtId="0" fontId="11" fillId="0" borderId="11" xfId="0" applyFont="1" applyBorder="1" applyAlignment="1">
      <alignment horizontal="right"/>
    </xf>
    <xf numFmtId="0" fontId="11" fillId="0" borderId="11" xfId="0" applyFont="1" applyFill="1" applyBorder="1" applyAlignment="1">
      <alignment horizontal="right"/>
    </xf>
    <xf numFmtId="0" fontId="11" fillId="0" borderId="22" xfId="0" applyFont="1" applyFill="1" applyBorder="1" applyAlignment="1">
      <alignment horizontal="right"/>
    </xf>
    <xf numFmtId="0" fontId="11" fillId="0" borderId="23" xfId="0" applyFont="1" applyBorder="1" applyAlignment="1">
      <alignment horizontal="left" wrapText="1"/>
    </xf>
    <xf numFmtId="0" fontId="13" fillId="0" borderId="24" xfId="0" applyFont="1" applyBorder="1" applyAlignment="1">
      <alignment horizontal="right"/>
    </xf>
    <xf numFmtId="0" fontId="11" fillId="0" borderId="18" xfId="0" applyFont="1" applyBorder="1"/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right" wrapText="1"/>
    </xf>
    <xf numFmtId="0" fontId="11" fillId="0" borderId="17" xfId="0" applyFont="1" applyFill="1" applyBorder="1" applyAlignment="1">
      <alignment horizontal="right"/>
    </xf>
    <xf numFmtId="0" fontId="11" fillId="0" borderId="11" xfId="0" applyFont="1" applyBorder="1"/>
    <xf numFmtId="0" fontId="13" fillId="0" borderId="25" xfId="0" applyFont="1" applyBorder="1" applyAlignment="1">
      <alignment horizontal="left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right" vertical="center"/>
    </xf>
    <xf numFmtId="0" fontId="11" fillId="0" borderId="12" xfId="0" applyFont="1" applyBorder="1" applyAlignment="1">
      <alignment horizontal="right"/>
    </xf>
    <xf numFmtId="0" fontId="11" fillId="0" borderId="12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wrapText="1"/>
    </xf>
    <xf numFmtId="0" fontId="13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11" fillId="0" borderId="13" xfId="0" applyFont="1" applyBorder="1" applyAlignment="1">
      <alignment horizontal="right" vertical="center"/>
    </xf>
    <xf numFmtId="0" fontId="11" fillId="0" borderId="11" xfId="0" applyFont="1" applyBorder="1" applyAlignment="1">
      <alignment horizontal="left" wrapText="1"/>
    </xf>
    <xf numFmtId="0" fontId="11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 wrapText="1"/>
    </xf>
    <xf numFmtId="0" fontId="11" fillId="0" borderId="22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wrapText="1"/>
    </xf>
    <xf numFmtId="0" fontId="11" fillId="0" borderId="26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 wrapText="1"/>
    </xf>
    <xf numFmtId="0" fontId="11" fillId="0" borderId="27" xfId="0" applyFont="1" applyBorder="1" applyAlignment="1">
      <alignment horizontal="right" vertical="center" wrapText="1"/>
    </xf>
    <xf numFmtId="0" fontId="11" fillId="0" borderId="0" xfId="0" applyFont="1" applyBorder="1" applyAlignment="1">
      <alignment wrapText="1"/>
    </xf>
    <xf numFmtId="0" fontId="11" fillId="0" borderId="17" xfId="0" applyFont="1" applyBorder="1" applyAlignment="1">
      <alignment horizontal="center" wrapText="1"/>
    </xf>
    <xf numFmtId="0" fontId="11" fillId="0" borderId="28" xfId="0" applyFont="1" applyBorder="1" applyAlignment="1">
      <alignment horizontal="right" vertical="center" wrapText="1"/>
    </xf>
    <xf numFmtId="0" fontId="11" fillId="0" borderId="29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left" wrapText="1"/>
    </xf>
    <xf numFmtId="0" fontId="11" fillId="0" borderId="30" xfId="0" applyFont="1" applyBorder="1" applyAlignment="1">
      <alignment horizontal="left" wrapText="1"/>
    </xf>
    <xf numFmtId="0" fontId="11" fillId="0" borderId="12" xfId="0" applyFont="1" applyBorder="1"/>
    <xf numFmtId="0" fontId="11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Border="1" applyAlignment="1">
      <alignment horizontal="right" vertical="center"/>
    </xf>
    <xf numFmtId="0" fontId="11" fillId="0" borderId="29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right" vertical="center"/>
    </xf>
    <xf numFmtId="0" fontId="13" fillId="0" borderId="31" xfId="0" applyFont="1" applyBorder="1" applyAlignment="1">
      <alignment horizontal="right"/>
    </xf>
    <xf numFmtId="0" fontId="11" fillId="0" borderId="31" xfId="0" applyFont="1" applyBorder="1" applyAlignment="1">
      <alignment horizontal="right" vertical="center"/>
    </xf>
    <xf numFmtId="0" fontId="11" fillId="0" borderId="31" xfId="0" applyFont="1" applyFill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11" fillId="0" borderId="24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wrapText="1"/>
    </xf>
    <xf numFmtId="0" fontId="11" fillId="0" borderId="32" xfId="0" applyFont="1" applyBorder="1" applyAlignment="1">
      <alignment horizontal="right" vertical="center"/>
    </xf>
    <xf numFmtId="0" fontId="11" fillId="0" borderId="32" xfId="0" applyFont="1" applyBorder="1" applyAlignment="1">
      <alignment horizontal="right" vertical="center" wrapText="1"/>
    </xf>
    <xf numFmtId="0" fontId="11" fillId="0" borderId="33" xfId="0" applyFont="1" applyBorder="1" applyAlignment="1">
      <alignment horizontal="right" vertical="center" wrapText="1"/>
    </xf>
    <xf numFmtId="0" fontId="11" fillId="0" borderId="31" xfId="0" applyFont="1" applyBorder="1"/>
    <xf numFmtId="0" fontId="11" fillId="0" borderId="26" xfId="0" applyFont="1" applyBorder="1" applyAlignment="1">
      <alignment horizontal="right" wrapText="1"/>
    </xf>
    <xf numFmtId="0" fontId="11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1" fillId="0" borderId="11" xfId="2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right" vertical="center" wrapText="1"/>
    </xf>
    <xf numFmtId="0" fontId="11" fillId="0" borderId="28" xfId="0" applyFont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25" xfId="0" applyFont="1" applyBorder="1" applyAlignment="1">
      <alignment horizontal="right" vertical="center"/>
    </xf>
    <xf numFmtId="0" fontId="11" fillId="0" borderId="25" xfId="0" applyFont="1" applyFill="1" applyBorder="1" applyAlignment="1">
      <alignment horizontal="right" vertical="center"/>
    </xf>
    <xf numFmtId="0" fontId="11" fillId="0" borderId="34" xfId="0" applyFont="1" applyBorder="1" applyAlignment="1">
      <alignment vertical="center"/>
    </xf>
    <xf numFmtId="0" fontId="11" fillId="0" borderId="35" xfId="0" applyFont="1" applyFill="1" applyBorder="1" applyAlignment="1">
      <alignment horizontal="right" vertical="center"/>
    </xf>
    <xf numFmtId="0" fontId="11" fillId="0" borderId="36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vertical="center"/>
    </xf>
    <xf numFmtId="0" fontId="13" fillId="0" borderId="0" xfId="0" applyFont="1" applyBorder="1" applyAlignment="1"/>
    <xf numFmtId="0" fontId="11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/>
    </xf>
    <xf numFmtId="0" fontId="11" fillId="0" borderId="12" xfId="0" applyFont="1" applyBorder="1" applyAlignment="1">
      <alignment horizontal="left" vertical="center"/>
    </xf>
    <xf numFmtId="0" fontId="13" fillId="0" borderId="24" xfId="0" applyFont="1" applyBorder="1" applyAlignment="1">
      <alignment horizontal="right" vertical="center"/>
    </xf>
    <xf numFmtId="0" fontId="11" fillId="0" borderId="24" xfId="0" applyFont="1" applyBorder="1"/>
    <xf numFmtId="0" fontId="13" fillId="0" borderId="0" xfId="0" applyFont="1" applyBorder="1" applyAlignment="1">
      <alignment vertical="center"/>
    </xf>
    <xf numFmtId="0" fontId="13" fillId="0" borderId="24" xfId="0" applyFont="1" applyBorder="1" applyAlignment="1"/>
    <xf numFmtId="0" fontId="13" fillId="0" borderId="31" xfId="0" applyFont="1" applyBorder="1" applyAlignment="1">
      <alignment vertical="center"/>
    </xf>
    <xf numFmtId="0" fontId="11" fillId="0" borderId="24" xfId="0" applyFont="1" applyBorder="1" applyAlignment="1">
      <alignment horizontal="center"/>
    </xf>
    <xf numFmtId="0" fontId="0" fillId="0" borderId="0" xfId="0" applyBorder="1"/>
    <xf numFmtId="0" fontId="13" fillId="0" borderId="31" xfId="0" applyFont="1" applyBorder="1" applyAlignment="1">
      <alignment horizontal="right" wrapText="1"/>
    </xf>
    <xf numFmtId="0" fontId="13" fillId="0" borderId="24" xfId="0" applyFont="1" applyBorder="1" applyAlignment="1">
      <alignment horizontal="right" wrapText="1"/>
    </xf>
    <xf numFmtId="0" fontId="11" fillId="0" borderId="17" xfId="0" applyFont="1" applyBorder="1" applyAlignment="1">
      <alignment horizontal="left" wrapText="1"/>
    </xf>
    <xf numFmtId="0" fontId="11" fillId="0" borderId="29" xfId="0" applyFont="1" applyBorder="1" applyAlignment="1">
      <alignment horizontal="center" wrapText="1"/>
    </xf>
    <xf numFmtId="0" fontId="11" fillId="0" borderId="37" xfId="0" applyFont="1" applyBorder="1"/>
    <xf numFmtId="0" fontId="11" fillId="0" borderId="25" xfId="0" applyFont="1" applyBorder="1" applyAlignment="1">
      <alignment horizontal="left" wrapText="1"/>
    </xf>
    <xf numFmtId="0" fontId="11" fillId="0" borderId="25" xfId="0" applyFont="1" applyBorder="1" applyAlignment="1">
      <alignment horizontal="center" wrapText="1"/>
    </xf>
    <xf numFmtId="0" fontId="11" fillId="0" borderId="26" xfId="0" applyFont="1" applyBorder="1" applyAlignment="1">
      <alignment horizontal="left"/>
    </xf>
    <xf numFmtId="0" fontId="11" fillId="0" borderId="26" xfId="0" applyFont="1" applyBorder="1" applyAlignment="1">
      <alignment horizontal="center"/>
    </xf>
    <xf numFmtId="0" fontId="13" fillId="0" borderId="26" xfId="0" applyFont="1" applyBorder="1" applyAlignment="1">
      <alignment horizontal="left"/>
    </xf>
    <xf numFmtId="0" fontId="11" fillId="0" borderId="26" xfId="0" applyFont="1" applyFill="1" applyBorder="1" applyAlignment="1">
      <alignment horizontal="right"/>
    </xf>
    <xf numFmtId="0" fontId="11" fillId="0" borderId="17" xfId="0" applyFont="1" applyBorder="1" applyAlignment="1">
      <alignment wrapText="1"/>
    </xf>
    <xf numFmtId="0" fontId="11" fillId="0" borderId="17" xfId="0" applyFont="1" applyBorder="1" applyAlignment="1"/>
    <xf numFmtId="0" fontId="11" fillId="0" borderId="28" xfId="0" applyFont="1" applyBorder="1" applyAlignment="1">
      <alignment wrapText="1"/>
    </xf>
    <xf numFmtId="0" fontId="11" fillId="0" borderId="29" xfId="0" applyFont="1" applyBorder="1"/>
    <xf numFmtId="0" fontId="11" fillId="0" borderId="17" xfId="0" applyFont="1" applyBorder="1"/>
    <xf numFmtId="0" fontId="11" fillId="0" borderId="29" xfId="0" applyFont="1" applyBorder="1" applyAlignment="1"/>
    <xf numFmtId="0" fontId="11" fillId="0" borderId="30" xfId="0" applyFont="1" applyBorder="1" applyAlignment="1">
      <alignment horizontal="left" vertical="center"/>
    </xf>
    <xf numFmtId="0" fontId="11" fillId="0" borderId="26" xfId="0" applyFont="1" applyBorder="1" applyAlignment="1">
      <alignment horizontal="right"/>
    </xf>
    <xf numFmtId="0" fontId="11" fillId="0" borderId="27" xfId="0" applyFont="1" applyFill="1" applyBorder="1" applyAlignment="1">
      <alignment horizontal="right"/>
    </xf>
    <xf numFmtId="0" fontId="10" fillId="0" borderId="4" xfId="0" applyFont="1" applyBorder="1" applyAlignment="1">
      <alignment vertical="center"/>
    </xf>
    <xf numFmtId="0" fontId="11" fillId="0" borderId="8" xfId="0" applyFont="1" applyBorder="1"/>
    <xf numFmtId="0" fontId="13" fillId="0" borderId="11" xfId="0" applyFont="1" applyBorder="1"/>
    <xf numFmtId="0" fontId="13" fillId="0" borderId="12" xfId="0" applyFont="1" applyBorder="1"/>
    <xf numFmtId="0" fontId="13" fillId="0" borderId="0" xfId="0" applyFont="1" applyBorder="1"/>
    <xf numFmtId="0" fontId="13" fillId="0" borderId="38" xfId="0" applyFont="1" applyBorder="1" applyAlignment="1">
      <alignment horizontal="right"/>
    </xf>
    <xf numFmtId="0" fontId="11" fillId="0" borderId="0" xfId="0" applyFont="1" applyFill="1" applyBorder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11" fillId="2" borderId="21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left" vertical="center"/>
    </xf>
    <xf numFmtId="0" fontId="11" fillId="0" borderId="21" xfId="0" applyFont="1" applyBorder="1" applyAlignment="1">
      <alignment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30" xfId="0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6" xfId="0" applyFont="1" applyFill="1" applyBorder="1" applyAlignment="1">
      <alignment vertical="center"/>
    </xf>
    <xf numFmtId="0" fontId="11" fillId="0" borderId="27" xfId="0" applyFont="1" applyFill="1" applyBorder="1" applyAlignment="1">
      <alignment vertical="center"/>
    </xf>
    <xf numFmtId="0" fontId="11" fillId="2" borderId="26" xfId="0" applyFont="1" applyFill="1" applyBorder="1" applyAlignment="1">
      <alignment horizontal="left" vertical="center"/>
    </xf>
    <xf numFmtId="0" fontId="11" fillId="0" borderId="25" xfId="0" applyFont="1" applyBorder="1" applyAlignment="1">
      <alignment horizontal="right" wrapText="1"/>
    </xf>
    <xf numFmtId="0" fontId="11" fillId="0" borderId="25" xfId="0" applyFont="1" applyBorder="1" applyAlignment="1">
      <alignment horizontal="right"/>
    </xf>
    <xf numFmtId="0" fontId="11" fillId="0" borderId="35" xfId="0" applyFont="1" applyBorder="1" applyAlignment="1">
      <alignment horizontal="right" wrapText="1"/>
    </xf>
    <xf numFmtId="0" fontId="11" fillId="0" borderId="17" xfId="0" applyFont="1" applyBorder="1" applyAlignment="1">
      <alignment horizontal="right"/>
    </xf>
    <xf numFmtId="0" fontId="11" fillId="0" borderId="30" xfId="0" applyFont="1" applyBorder="1" applyAlignment="1">
      <alignment horizontal="left"/>
    </xf>
    <xf numFmtId="0" fontId="11" fillId="0" borderId="17" xfId="0" applyFont="1" applyBorder="1" applyAlignment="1">
      <alignment vertical="center" wrapText="1"/>
    </xf>
    <xf numFmtId="0" fontId="11" fillId="0" borderId="39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32" xfId="0" applyFont="1" applyBorder="1"/>
    <xf numFmtId="0" fontId="11" fillId="0" borderId="40" xfId="0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11" fillId="0" borderId="26" xfId="0" applyFont="1" applyFill="1" applyBorder="1" applyAlignment="1">
      <alignment horizontal="left"/>
    </xf>
    <xf numFmtId="0" fontId="11" fillId="0" borderId="11" xfId="0" applyFont="1" applyBorder="1" applyAlignment="1"/>
    <xf numFmtId="0" fontId="11" fillId="0" borderId="11" xfId="0" applyFont="1" applyFill="1" applyBorder="1" applyAlignment="1"/>
    <xf numFmtId="0" fontId="11" fillId="0" borderId="22" xfId="0" applyFont="1" applyFill="1" applyBorder="1" applyAlignment="1"/>
    <xf numFmtId="0" fontId="10" fillId="0" borderId="17" xfId="0" applyFont="1" applyFill="1" applyBorder="1" applyAlignment="1">
      <alignment horizontal="center" vertical="center"/>
    </xf>
    <xf numFmtId="15" fontId="10" fillId="0" borderId="11" xfId="0" applyNumberFormat="1" applyFont="1" applyFill="1" applyBorder="1" applyAlignment="1">
      <alignment horizontal="center" vertical="center"/>
    </xf>
    <xf numFmtId="0" fontId="11" fillId="0" borderId="2" xfId="0" applyFont="1" applyBorder="1" applyAlignment="1"/>
    <xf numFmtId="0" fontId="11" fillId="0" borderId="11" xfId="0" applyFont="1" applyBorder="1" applyAlignment="1">
      <alignment wrapText="1"/>
    </xf>
    <xf numFmtId="0" fontId="11" fillId="0" borderId="18" xfId="0" applyFont="1" applyBorder="1" applyAlignment="1">
      <alignment vertical="center" wrapText="1"/>
    </xf>
    <xf numFmtId="0" fontId="11" fillId="0" borderId="11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17" xfId="0" applyFont="1" applyFill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41" xfId="0" applyFont="1" applyBorder="1" applyAlignment="1">
      <alignment wrapText="1"/>
    </xf>
    <xf numFmtId="0" fontId="11" fillId="0" borderId="17" xfId="0" applyFont="1" applyFill="1" applyBorder="1" applyAlignment="1"/>
    <xf numFmtId="0" fontId="11" fillId="0" borderId="28" xfId="0" applyFont="1" applyFill="1" applyBorder="1" applyAlignment="1"/>
    <xf numFmtId="0" fontId="11" fillId="3" borderId="11" xfId="1" applyFont="1" applyBorder="1" applyAlignment="1">
      <alignment horizontal="left" vertical="center"/>
    </xf>
    <xf numFmtId="0" fontId="11" fillId="3" borderId="11" xfId="1" applyFont="1" applyBorder="1" applyAlignment="1">
      <alignment horizontal="left"/>
    </xf>
    <xf numFmtId="0" fontId="11" fillId="3" borderId="11" xfId="1" applyFont="1" applyBorder="1" applyAlignment="1">
      <alignment horizontal="left" vertical="center" wrapText="1"/>
    </xf>
    <xf numFmtId="0" fontId="11" fillId="3" borderId="11" xfId="1" applyFont="1" applyBorder="1" applyAlignment="1">
      <alignment horizontal="center" vertical="center" wrapText="1"/>
    </xf>
    <xf numFmtId="0" fontId="11" fillId="0" borderId="11" xfId="2" applyFont="1" applyBorder="1"/>
    <xf numFmtId="0" fontId="13" fillId="0" borderId="42" xfId="0" applyFont="1" applyFill="1" applyBorder="1" applyAlignment="1">
      <alignment horizontal="center"/>
    </xf>
    <xf numFmtId="0" fontId="11" fillId="0" borderId="18" xfId="0" applyFont="1" applyBorder="1" applyAlignment="1">
      <alignment horizontal="right"/>
    </xf>
    <xf numFmtId="0" fontId="11" fillId="0" borderId="11" xfId="0" quotePrefix="1" applyFont="1" applyBorder="1" applyAlignment="1">
      <alignment horizontal="right" vertical="center"/>
    </xf>
    <xf numFmtId="0" fontId="11" fillId="0" borderId="43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6" xfId="0" quotePrefix="1" applyFont="1" applyBorder="1" applyAlignment="1">
      <alignment horizontal="right" vertical="center"/>
    </xf>
    <xf numFmtId="0" fontId="11" fillId="0" borderId="35" xfId="0" applyFont="1" applyBorder="1" applyAlignment="1">
      <alignment horizontal="right" vertical="center" wrapText="1"/>
    </xf>
    <xf numFmtId="0" fontId="11" fillId="0" borderId="28" xfId="0" applyFont="1" applyBorder="1" applyAlignment="1">
      <alignment horizontal="right" vertical="center"/>
    </xf>
    <xf numFmtId="0" fontId="11" fillId="0" borderId="11" xfId="3" applyFont="1" applyFill="1" applyBorder="1" applyAlignment="1">
      <alignment horizontal="center" wrapText="1"/>
    </xf>
    <xf numFmtId="0" fontId="11" fillId="0" borderId="11" xfId="3" quotePrefix="1" applyFont="1" applyFill="1" applyBorder="1" applyAlignment="1">
      <alignment horizontal="right" vertical="center"/>
    </xf>
    <xf numFmtId="0" fontId="11" fillId="0" borderId="11" xfId="3" applyFont="1" applyFill="1" applyBorder="1" applyAlignment="1">
      <alignment horizontal="right" vertical="center" wrapText="1"/>
    </xf>
    <xf numFmtId="0" fontId="11" fillId="0" borderId="11" xfId="3" applyFont="1" applyFill="1" applyBorder="1" applyAlignment="1">
      <alignment horizontal="right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18" xfId="0" applyFont="1" applyFill="1" applyBorder="1" applyAlignment="1">
      <alignment horizontal="right" vertical="center"/>
    </xf>
    <xf numFmtId="0" fontId="11" fillId="0" borderId="19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top" wrapText="1"/>
    </xf>
    <xf numFmtId="0" fontId="11" fillId="3" borderId="11" xfId="1" applyFont="1" applyBorder="1" applyAlignment="1"/>
    <xf numFmtId="0" fontId="11" fillId="3" borderId="11" xfId="1" applyFont="1" applyBorder="1" applyAlignment="1">
      <alignment vertical="center" wrapText="1"/>
    </xf>
    <xf numFmtId="0" fontId="11" fillId="3" borderId="11" xfId="1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/>
    </xf>
    <xf numFmtId="0" fontId="11" fillId="0" borderId="45" xfId="0" applyFont="1" applyFill="1" applyBorder="1" applyAlignment="1">
      <alignment horizontal="center" vertical="center"/>
    </xf>
    <xf numFmtId="0" fontId="13" fillId="0" borderId="46" xfId="0" applyFont="1" applyBorder="1" applyAlignment="1">
      <alignment vertical="center" wrapText="1"/>
    </xf>
    <xf numFmtId="0" fontId="13" fillId="0" borderId="7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left" vertical="center" wrapText="1"/>
    </xf>
    <xf numFmtId="0" fontId="11" fillId="0" borderId="26" xfId="0" applyFont="1" applyBorder="1" applyAlignment="1"/>
    <xf numFmtId="0" fontId="11" fillId="0" borderId="47" xfId="0" applyFont="1" applyBorder="1" applyAlignment="1"/>
    <xf numFmtId="0" fontId="11" fillId="0" borderId="26" xfId="0" applyFont="1" applyFill="1" applyBorder="1" applyAlignment="1"/>
    <xf numFmtId="0" fontId="11" fillId="0" borderId="27" xfId="0" applyFont="1" applyFill="1" applyBorder="1" applyAlignment="1"/>
    <xf numFmtId="0" fontId="11" fillId="0" borderId="28" xfId="0" applyFont="1" applyFill="1" applyBorder="1" applyAlignment="1">
      <alignment horizontal="right" vertical="center" wrapText="1"/>
    </xf>
    <xf numFmtId="0" fontId="11" fillId="0" borderId="22" xfId="0" applyFont="1" applyFill="1" applyBorder="1" applyAlignment="1">
      <alignment horizontal="right" vertical="center" wrapText="1"/>
    </xf>
    <xf numFmtId="0" fontId="11" fillId="0" borderId="48" xfId="0" applyFont="1" applyFill="1" applyBorder="1" applyAlignment="1">
      <alignment horizontal="right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center"/>
    </xf>
    <xf numFmtId="0" fontId="11" fillId="0" borderId="28" xfId="0" applyFont="1" applyFill="1" applyBorder="1" applyAlignment="1">
      <alignment horizontal="right" wrapText="1"/>
    </xf>
    <xf numFmtId="0" fontId="11" fillId="0" borderId="21" xfId="0" applyFont="1" applyBorder="1" applyAlignment="1">
      <alignment horizontal="left"/>
    </xf>
    <xf numFmtId="0" fontId="13" fillId="0" borderId="5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1" fillId="0" borderId="28" xfId="0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1" xfId="3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1" xfId="3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right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wrapText="1"/>
    </xf>
    <xf numFmtId="0" fontId="11" fillId="0" borderId="16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wrapText="1"/>
    </xf>
    <xf numFmtId="0" fontId="11" fillId="0" borderId="11" xfId="0" quotePrefix="1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wrapText="1"/>
    </xf>
    <xf numFmtId="0" fontId="11" fillId="4" borderId="25" xfId="0" applyFont="1" applyFill="1" applyBorder="1" applyAlignment="1">
      <alignment horizontal="right" vertical="center"/>
    </xf>
    <xf numFmtId="0" fontId="19" fillId="0" borderId="0" xfId="0" applyFont="1"/>
    <xf numFmtId="0" fontId="9" fillId="0" borderId="0" xfId="0" applyFont="1"/>
    <xf numFmtId="0" fontId="11" fillId="0" borderId="20" xfId="0" applyFont="1" applyFill="1" applyBorder="1" applyAlignment="1">
      <alignment horizontal="left" wrapText="1"/>
    </xf>
    <xf numFmtId="0" fontId="11" fillId="0" borderId="32" xfId="0" applyFont="1" applyFill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1" fillId="0" borderId="32" xfId="0" applyFont="1" applyBorder="1" applyAlignment="1">
      <alignment horizontal="right" wrapText="1"/>
    </xf>
    <xf numFmtId="0" fontId="11" fillId="0" borderId="32" xfId="0" applyFont="1" applyFill="1" applyBorder="1" applyAlignment="1">
      <alignment horizontal="right"/>
    </xf>
    <xf numFmtId="0" fontId="11" fillId="0" borderId="32" xfId="0" applyFont="1" applyBorder="1" applyAlignment="1">
      <alignment horizontal="right"/>
    </xf>
    <xf numFmtId="0" fontId="11" fillId="0" borderId="33" xfId="0" applyFont="1" applyFill="1" applyBorder="1" applyAlignment="1">
      <alignment horizontal="right"/>
    </xf>
    <xf numFmtId="0" fontId="11" fillId="0" borderId="21" xfId="0" applyFont="1" applyFill="1" applyBorder="1" applyAlignment="1">
      <alignment horizontal="left" wrapText="1"/>
    </xf>
    <xf numFmtId="0" fontId="11" fillId="0" borderId="11" xfId="0" quotePrefix="1" applyFont="1" applyBorder="1" applyAlignment="1">
      <alignment horizontal="right"/>
    </xf>
    <xf numFmtId="0" fontId="11" fillId="0" borderId="36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left"/>
    </xf>
    <xf numFmtId="0" fontId="11" fillId="0" borderId="28" xfId="0" applyFont="1" applyFill="1" applyBorder="1" applyAlignment="1">
      <alignment horizontal="right"/>
    </xf>
    <xf numFmtId="0" fontId="11" fillId="0" borderId="11" xfId="3" applyFont="1" applyFill="1" applyBorder="1"/>
    <xf numFmtId="0" fontId="11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28" xfId="0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/>
    </xf>
    <xf numFmtId="0" fontId="11" fillId="0" borderId="12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0" fontId="11" fillId="0" borderId="25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right"/>
    </xf>
    <xf numFmtId="0" fontId="11" fillId="0" borderId="23" xfId="0" applyFont="1" applyFill="1" applyBorder="1" applyAlignment="1">
      <alignment horizontal="left" wrapText="1"/>
    </xf>
    <xf numFmtId="0" fontId="11" fillId="0" borderId="29" xfId="0" applyFont="1" applyFill="1" applyBorder="1" applyAlignment="1">
      <alignment horizontal="left"/>
    </xf>
    <xf numFmtId="0" fontId="11" fillId="0" borderId="29" xfId="0" applyFont="1" applyBorder="1" applyAlignment="1">
      <alignment horizontal="right"/>
    </xf>
    <xf numFmtId="0" fontId="11" fillId="0" borderId="29" xfId="0" applyFont="1" applyBorder="1" applyAlignment="1">
      <alignment horizontal="right" wrapText="1"/>
    </xf>
    <xf numFmtId="0" fontId="11" fillId="0" borderId="29" xfId="0" applyFont="1" applyFill="1" applyBorder="1" applyAlignment="1">
      <alignment horizontal="right"/>
    </xf>
    <xf numFmtId="0" fontId="11" fillId="0" borderId="48" xfId="0" applyFont="1" applyFill="1" applyBorder="1" applyAlignment="1">
      <alignment horizontal="right"/>
    </xf>
    <xf numFmtId="0" fontId="11" fillId="0" borderId="44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wrapText="1"/>
    </xf>
    <xf numFmtId="0" fontId="13" fillId="0" borderId="7" xfId="0" applyFont="1" applyBorder="1" applyAlignment="1">
      <alignment horizontal="left"/>
    </xf>
    <xf numFmtId="0" fontId="13" fillId="0" borderId="6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15" fontId="10" fillId="5" borderId="11" xfId="0" applyNumberFormat="1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3" fillId="0" borderId="5" xfId="2" applyFont="1" applyFill="1" applyBorder="1" applyAlignment="1">
      <alignment horizontal="center" vertical="center" wrapText="1"/>
    </xf>
    <xf numFmtId="0" fontId="13" fillId="0" borderId="38" xfId="2" applyFont="1" applyFill="1" applyBorder="1" applyAlignment="1">
      <alignment horizontal="center" vertical="center" wrapText="1"/>
    </xf>
    <xf numFmtId="0" fontId="13" fillId="0" borderId="50" xfId="2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left" vertical="center" wrapText="1"/>
    </xf>
    <xf numFmtId="0" fontId="13" fillId="0" borderId="31" xfId="0" applyFont="1" applyFill="1" applyBorder="1" applyAlignment="1">
      <alignment horizontal="left" vertical="center" wrapText="1"/>
    </xf>
    <xf numFmtId="0" fontId="13" fillId="0" borderId="42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5" fontId="10" fillId="0" borderId="11" xfId="0" applyNumberFormat="1" applyFont="1" applyFill="1" applyBorder="1" applyAlignment="1">
      <alignment horizontal="center" vertical="center"/>
    </xf>
    <xf numFmtId="15" fontId="10" fillId="6" borderId="4" xfId="0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15" fontId="10" fillId="0" borderId="11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1" fillId="0" borderId="6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right"/>
    </xf>
    <xf numFmtId="0" fontId="13" fillId="0" borderId="38" xfId="0" applyFont="1" applyBorder="1" applyAlignment="1">
      <alignment horizontal="right"/>
    </xf>
    <xf numFmtId="0" fontId="13" fillId="0" borderId="52" xfId="0" applyFont="1" applyBorder="1" applyAlignment="1">
      <alignment horizontal="right"/>
    </xf>
    <xf numFmtId="0" fontId="13" fillId="0" borderId="24" xfId="0" applyFont="1" applyBorder="1" applyAlignment="1">
      <alignment horizontal="right"/>
    </xf>
    <xf numFmtId="0" fontId="13" fillId="0" borderId="53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54" xfId="0" applyFont="1" applyBorder="1" applyAlignment="1">
      <alignment horizontal="right"/>
    </xf>
    <xf numFmtId="0" fontId="13" fillId="0" borderId="49" xfId="0" applyFont="1" applyBorder="1" applyAlignment="1">
      <alignment horizontal="right"/>
    </xf>
    <xf numFmtId="0" fontId="13" fillId="0" borderId="18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0" fontId="13" fillId="0" borderId="6" xfId="0" applyFont="1" applyBorder="1" applyAlignment="1">
      <alignment horizontal="right" wrapText="1"/>
    </xf>
    <xf numFmtId="0" fontId="13" fillId="0" borderId="12" xfId="0" applyFont="1" applyBorder="1" applyAlignment="1">
      <alignment horizontal="right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38" xfId="0" applyFont="1" applyFill="1" applyBorder="1" applyAlignment="1">
      <alignment horizontal="left" vertical="center" wrapText="1"/>
    </xf>
    <xf numFmtId="0" fontId="13" fillId="0" borderId="50" xfId="0" applyFont="1" applyFill="1" applyBorder="1" applyAlignment="1">
      <alignment horizontal="left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right"/>
    </xf>
    <xf numFmtId="0" fontId="13" fillId="0" borderId="6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51" xfId="0" applyFont="1" applyBorder="1" applyAlignment="1">
      <alignment horizontal="right"/>
    </xf>
    <xf numFmtId="0" fontId="13" fillId="0" borderId="6" xfId="0" applyFont="1" applyBorder="1" applyAlignment="1">
      <alignment horizontal="right" vertical="center" wrapText="1"/>
    </xf>
    <xf numFmtId="0" fontId="13" fillId="0" borderId="12" xfId="0" applyFont="1" applyBorder="1" applyAlignment="1">
      <alignment horizontal="right" vertical="center" wrapText="1"/>
    </xf>
    <xf numFmtId="0" fontId="13" fillId="0" borderId="49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wrapText="1"/>
    </xf>
    <xf numFmtId="0" fontId="13" fillId="0" borderId="9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6" fillId="0" borderId="7" xfId="2" applyFont="1" applyFill="1" applyBorder="1" applyAlignment="1">
      <alignment horizontal="center" vertical="center" wrapText="1"/>
    </xf>
    <xf numFmtId="0" fontId="11" fillId="0" borderId="38" xfId="2" applyFont="1" applyFill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50" xfId="2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right" wrapText="1"/>
    </xf>
    <xf numFmtId="0" fontId="13" fillId="0" borderId="18" xfId="0" applyFont="1" applyBorder="1" applyAlignment="1">
      <alignment horizontal="right" wrapText="1"/>
    </xf>
    <xf numFmtId="0" fontId="13" fillId="0" borderId="5" xfId="0" applyFont="1" applyBorder="1" applyAlignment="1">
      <alignment horizontal="right" wrapText="1"/>
    </xf>
    <xf numFmtId="0" fontId="13" fillId="0" borderId="38" xfId="0" applyFont="1" applyBorder="1" applyAlignment="1">
      <alignment horizontal="right" wrapText="1"/>
    </xf>
    <xf numFmtId="0" fontId="13" fillId="0" borderId="14" xfId="0" applyFont="1" applyBorder="1" applyAlignment="1">
      <alignment horizontal="right" wrapText="1"/>
    </xf>
    <xf numFmtId="0" fontId="13" fillId="0" borderId="11" xfId="0" applyFont="1" applyBorder="1" applyAlignment="1">
      <alignment horizontal="right"/>
    </xf>
  </cellXfs>
  <cellStyles count="4">
    <cellStyle name="Cálculo" xfId="1" builtinId="22"/>
    <cellStyle name="Normal" xfId="0" builtinId="0"/>
    <cellStyle name="Normal_Hoja1_1" xfId="2"/>
    <cellStyle name="Salida" xfId="3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1466850</xdr:colOff>
      <xdr:row>4</xdr:row>
      <xdr:rowOff>180975</xdr:rowOff>
    </xdr:to>
    <xdr:pic>
      <xdr:nvPicPr>
        <xdr:cNvPr id="1368" name="2 Imagen" descr="escudo_unach.bmp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"/>
          <a:ext cx="10668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3"/>
  <sheetViews>
    <sheetView tabSelected="1" view="pageLayout" topLeftCell="A340" zoomScale="118" zoomScaleNormal="90" zoomScaleSheetLayoutView="100" zoomScalePageLayoutView="118" workbookViewId="0">
      <selection activeCell="B355" sqref="B355"/>
    </sheetView>
  </sheetViews>
  <sheetFormatPr baseColWidth="10" defaultRowHeight="15" x14ac:dyDescent="0.25"/>
  <cols>
    <col min="1" max="1" width="25.7109375" style="9" customWidth="1"/>
    <col min="2" max="2" width="29.42578125" customWidth="1"/>
    <col min="3" max="3" width="11.28515625" customWidth="1"/>
    <col min="4" max="4" width="1.85546875" hidden="1" customWidth="1"/>
    <col min="5" max="5" width="5.28515625" customWidth="1"/>
    <col min="6" max="6" width="4.28515625" customWidth="1"/>
    <col min="7" max="7" width="4.85546875" customWidth="1"/>
    <col min="8" max="9" width="4.28515625" customWidth="1"/>
    <col min="10" max="10" width="4.7109375" customWidth="1"/>
    <col min="11" max="12" width="4.28515625" customWidth="1"/>
    <col min="13" max="13" width="5.28515625" customWidth="1"/>
    <col min="14" max="14" width="5" customWidth="1"/>
    <col min="15" max="15" width="5.28515625" customWidth="1"/>
    <col min="16" max="16" width="5.140625" customWidth="1"/>
  </cols>
  <sheetData>
    <row r="1" spans="1:16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1" x14ac:dyDescent="0.35">
      <c r="A3" s="325" t="s">
        <v>203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</row>
    <row r="4" spans="1:16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1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.75" x14ac:dyDescent="0.25">
      <c r="A6" s="327" t="s">
        <v>178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</row>
    <row r="7" spans="1:16" ht="28.5" x14ac:dyDescent="0.4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8.75" customHeight="1" x14ac:dyDescent="0.45">
      <c r="A8" s="8" t="s">
        <v>209</v>
      </c>
      <c r="B8" s="6"/>
      <c r="C8" s="11" t="s">
        <v>0</v>
      </c>
      <c r="D8" s="12"/>
      <c r="E8" s="13"/>
      <c r="F8" s="14"/>
      <c r="G8" s="14"/>
      <c r="H8" s="328" t="s">
        <v>1</v>
      </c>
      <c r="I8" s="328"/>
      <c r="J8" s="328"/>
      <c r="K8" s="328"/>
      <c r="L8" s="328"/>
      <c r="M8" s="328"/>
      <c r="N8" s="328"/>
      <c r="O8" s="328"/>
      <c r="P8" s="4"/>
    </row>
    <row r="9" spans="1:16" ht="12.75" customHeight="1" x14ac:dyDescent="0.45">
      <c r="A9" s="5"/>
      <c r="B9" s="7"/>
      <c r="C9" s="198" t="s">
        <v>2</v>
      </c>
      <c r="D9" s="329" t="s">
        <v>3</v>
      </c>
      <c r="E9" s="329"/>
      <c r="F9" s="329"/>
      <c r="G9" s="165"/>
      <c r="H9" s="330" t="s">
        <v>2</v>
      </c>
      <c r="I9" s="331"/>
      <c r="J9" s="329" t="s">
        <v>3</v>
      </c>
      <c r="K9" s="329"/>
      <c r="L9" s="329" t="s">
        <v>4</v>
      </c>
      <c r="M9" s="329"/>
      <c r="N9" s="332" t="s">
        <v>5</v>
      </c>
      <c r="O9" s="333"/>
      <c r="P9" s="4"/>
    </row>
    <row r="10" spans="1:16" ht="15.75" x14ac:dyDescent="0.25">
      <c r="A10" s="8"/>
      <c r="B10" s="6"/>
      <c r="C10" s="199">
        <v>41470</v>
      </c>
      <c r="D10" s="345">
        <v>41623</v>
      </c>
      <c r="E10" s="345"/>
      <c r="F10" s="345"/>
      <c r="G10" s="14"/>
      <c r="H10" s="346">
        <v>41379</v>
      </c>
      <c r="I10" s="347"/>
      <c r="J10" s="348">
        <v>41470</v>
      </c>
      <c r="K10" s="349"/>
      <c r="L10" s="348">
        <v>41562</v>
      </c>
      <c r="M10" s="349"/>
      <c r="N10" s="334">
        <v>41654</v>
      </c>
      <c r="O10" s="335"/>
      <c r="P10" s="6"/>
    </row>
    <row r="11" spans="1:16" ht="21" customHeight="1" thickBot="1" x14ac:dyDescent="0.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3.5" thickBot="1" x14ac:dyDescent="0.25">
      <c r="A12" s="336" t="s">
        <v>208</v>
      </c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8"/>
    </row>
    <row r="13" spans="1:16" ht="19.5" thickBot="1" x14ac:dyDescent="0.35">
      <c r="A13" s="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3.5" thickBot="1" x14ac:dyDescent="0.25">
      <c r="A14" s="339" t="s">
        <v>6</v>
      </c>
      <c r="B14" s="340"/>
      <c r="C14" s="340"/>
      <c r="D14" s="340"/>
      <c r="E14" s="340"/>
      <c r="F14" s="340"/>
      <c r="G14" s="341"/>
      <c r="H14" s="342" t="s">
        <v>7</v>
      </c>
      <c r="I14" s="343"/>
      <c r="J14" s="343"/>
      <c r="K14" s="343"/>
      <c r="L14" s="343"/>
      <c r="M14" s="343"/>
      <c r="N14" s="343"/>
      <c r="O14" s="343"/>
      <c r="P14" s="344"/>
    </row>
    <row r="15" spans="1:16" ht="13.5" thickBot="1" x14ac:dyDescent="0.25">
      <c r="A15" s="15" t="s">
        <v>8</v>
      </c>
      <c r="B15" s="16" t="s">
        <v>56</v>
      </c>
      <c r="C15" s="17" t="s">
        <v>10</v>
      </c>
      <c r="D15" s="238"/>
      <c r="E15" s="350" t="s">
        <v>11</v>
      </c>
      <c r="F15" s="351"/>
      <c r="G15" s="352"/>
      <c r="H15" s="353" t="s">
        <v>12</v>
      </c>
      <c r="I15" s="351"/>
      <c r="J15" s="351"/>
      <c r="K15" s="351" t="s">
        <v>13</v>
      </c>
      <c r="L15" s="351"/>
      <c r="M15" s="351"/>
      <c r="N15" s="351" t="s">
        <v>14</v>
      </c>
      <c r="O15" s="351"/>
      <c r="P15" s="373"/>
    </row>
    <row r="16" spans="1:16" ht="13.5" thickBot="1" x14ac:dyDescent="0.25">
      <c r="A16" s="24" t="s">
        <v>15</v>
      </c>
      <c r="B16" s="25"/>
      <c r="C16" s="25"/>
      <c r="D16" s="25"/>
      <c r="E16" s="26" t="s">
        <v>16</v>
      </c>
      <c r="F16" s="245" t="s">
        <v>17</v>
      </c>
      <c r="G16" s="244" t="s">
        <v>18</v>
      </c>
      <c r="H16" s="29" t="s">
        <v>16</v>
      </c>
      <c r="I16" s="26" t="s">
        <v>17</v>
      </c>
      <c r="J16" s="26" t="s">
        <v>18</v>
      </c>
      <c r="K16" s="26" t="s">
        <v>16</v>
      </c>
      <c r="L16" s="26" t="s">
        <v>17</v>
      </c>
      <c r="M16" s="26" t="s">
        <v>18</v>
      </c>
      <c r="N16" s="26" t="s">
        <v>16</v>
      </c>
      <c r="O16" s="26" t="s">
        <v>17</v>
      </c>
      <c r="P16" s="27" t="s">
        <v>19</v>
      </c>
    </row>
    <row r="17" spans="1:16" ht="12.75" x14ac:dyDescent="0.2">
      <c r="A17" s="204" t="s">
        <v>20</v>
      </c>
      <c r="B17" s="205" t="s">
        <v>21</v>
      </c>
      <c r="C17" s="206" t="s">
        <v>22</v>
      </c>
      <c r="D17" s="83"/>
      <c r="E17" s="156">
        <v>114</v>
      </c>
      <c r="F17" s="207">
        <v>99</v>
      </c>
      <c r="G17" s="156">
        <f>SUM(E17,F17)</f>
        <v>213</v>
      </c>
      <c r="H17" s="156">
        <v>81</v>
      </c>
      <c r="I17" s="208">
        <v>74</v>
      </c>
      <c r="J17" s="208">
        <f t="shared" ref="J17:J27" si="0">SUM(H17:I17)</f>
        <v>155</v>
      </c>
      <c r="K17" s="208">
        <v>485</v>
      </c>
      <c r="L17" s="208">
        <v>527</v>
      </c>
      <c r="M17" s="208">
        <f>SUM(K17:L17)</f>
        <v>1012</v>
      </c>
      <c r="N17" s="208">
        <f>SUM(H17,K17)</f>
        <v>566</v>
      </c>
      <c r="O17" s="208">
        <f>SUM(I17,L17)</f>
        <v>601</v>
      </c>
      <c r="P17" s="209">
        <f>SUM(N17:O17)</f>
        <v>1167</v>
      </c>
    </row>
    <row r="18" spans="1:16" ht="12.75" x14ac:dyDescent="0.2">
      <c r="A18" s="174" t="s">
        <v>23</v>
      </c>
      <c r="B18" s="175" t="s">
        <v>21</v>
      </c>
      <c r="C18" s="75" t="s">
        <v>22</v>
      </c>
      <c r="D18" s="70"/>
      <c r="E18" s="195">
        <v>95</v>
      </c>
      <c r="F18" s="200">
        <v>84</v>
      </c>
      <c r="G18" s="201">
        <f t="shared" ref="G18:G28" si="1">SUM(E18,F18)</f>
        <v>179</v>
      </c>
      <c r="H18" s="195">
        <v>82</v>
      </c>
      <c r="I18" s="195">
        <v>67</v>
      </c>
      <c r="J18" s="196">
        <f t="shared" si="0"/>
        <v>149</v>
      </c>
      <c r="K18" s="195">
        <v>338</v>
      </c>
      <c r="L18" s="195">
        <v>413</v>
      </c>
      <c r="M18" s="196">
        <f t="shared" ref="M18:M28" si="2">SUM(K18:L18)</f>
        <v>751</v>
      </c>
      <c r="N18" s="196">
        <f t="shared" ref="N18:O28" si="3">SUM(H18,K18)</f>
        <v>420</v>
      </c>
      <c r="O18" s="196">
        <f t="shared" si="3"/>
        <v>480</v>
      </c>
      <c r="P18" s="197">
        <f t="shared" ref="P18:P45" si="4">SUM(N18:O18)</f>
        <v>900</v>
      </c>
    </row>
    <row r="19" spans="1:16" ht="12.75" x14ac:dyDescent="0.2">
      <c r="A19" s="174" t="s">
        <v>24</v>
      </c>
      <c r="B19" s="175" t="s">
        <v>21</v>
      </c>
      <c r="C19" s="75" t="s">
        <v>22</v>
      </c>
      <c r="D19" s="70"/>
      <c r="E19" s="195">
        <v>52</v>
      </c>
      <c r="F19" s="200">
        <v>128</v>
      </c>
      <c r="G19" s="201">
        <f t="shared" si="1"/>
        <v>180</v>
      </c>
      <c r="H19" s="195">
        <v>37</v>
      </c>
      <c r="I19" s="195">
        <v>99</v>
      </c>
      <c r="J19" s="196">
        <f t="shared" si="0"/>
        <v>136</v>
      </c>
      <c r="K19" s="195">
        <v>232</v>
      </c>
      <c r="L19" s="195">
        <v>497</v>
      </c>
      <c r="M19" s="196">
        <f t="shared" si="2"/>
        <v>729</v>
      </c>
      <c r="N19" s="196">
        <f t="shared" si="3"/>
        <v>269</v>
      </c>
      <c r="O19" s="196">
        <f t="shared" si="3"/>
        <v>596</v>
      </c>
      <c r="P19" s="197">
        <f t="shared" si="4"/>
        <v>865</v>
      </c>
    </row>
    <row r="20" spans="1:16" ht="12.75" x14ac:dyDescent="0.2">
      <c r="A20" s="174" t="s">
        <v>25</v>
      </c>
      <c r="B20" s="175" t="s">
        <v>21</v>
      </c>
      <c r="C20" s="75" t="s">
        <v>22</v>
      </c>
      <c r="D20" s="70"/>
      <c r="E20" s="195">
        <v>149</v>
      </c>
      <c r="F20" s="200">
        <v>30</v>
      </c>
      <c r="G20" s="201">
        <f t="shared" si="1"/>
        <v>179</v>
      </c>
      <c r="H20" s="195">
        <v>86</v>
      </c>
      <c r="I20" s="195">
        <v>16</v>
      </c>
      <c r="J20" s="196">
        <f t="shared" si="0"/>
        <v>102</v>
      </c>
      <c r="K20" s="195">
        <v>327</v>
      </c>
      <c r="L20" s="195">
        <v>117</v>
      </c>
      <c r="M20" s="196">
        <f t="shared" si="2"/>
        <v>444</v>
      </c>
      <c r="N20" s="196">
        <f t="shared" si="3"/>
        <v>413</v>
      </c>
      <c r="O20" s="196">
        <f t="shared" si="3"/>
        <v>133</v>
      </c>
      <c r="P20" s="197">
        <f t="shared" si="4"/>
        <v>546</v>
      </c>
    </row>
    <row r="21" spans="1:16" ht="12.75" x14ac:dyDescent="0.2">
      <c r="A21" s="176" t="s">
        <v>26</v>
      </c>
      <c r="B21" s="175" t="s">
        <v>27</v>
      </c>
      <c r="C21" s="75" t="s">
        <v>22</v>
      </c>
      <c r="D21" s="70"/>
      <c r="E21" s="195">
        <v>8</v>
      </c>
      <c r="F21" s="200">
        <v>17</v>
      </c>
      <c r="G21" s="201">
        <f t="shared" si="1"/>
        <v>25</v>
      </c>
      <c r="H21" s="195">
        <v>12</v>
      </c>
      <c r="I21" s="195">
        <v>20</v>
      </c>
      <c r="J21" s="196">
        <f t="shared" si="0"/>
        <v>32</v>
      </c>
      <c r="K21" s="195">
        <v>85</v>
      </c>
      <c r="L21" s="195">
        <v>130</v>
      </c>
      <c r="M21" s="196">
        <f t="shared" si="2"/>
        <v>215</v>
      </c>
      <c r="N21" s="196">
        <f t="shared" si="3"/>
        <v>97</v>
      </c>
      <c r="O21" s="196">
        <f t="shared" si="3"/>
        <v>150</v>
      </c>
      <c r="P21" s="197">
        <f t="shared" si="4"/>
        <v>247</v>
      </c>
    </row>
    <row r="22" spans="1:16" ht="12.75" x14ac:dyDescent="0.2">
      <c r="A22" s="174" t="s">
        <v>28</v>
      </c>
      <c r="B22" s="175" t="s">
        <v>27</v>
      </c>
      <c r="C22" s="75" t="s">
        <v>22</v>
      </c>
      <c r="D22" s="70"/>
      <c r="E22" s="195">
        <v>0</v>
      </c>
      <c r="F22" s="200">
        <v>0</v>
      </c>
      <c r="G22" s="201">
        <f t="shared" si="1"/>
        <v>0</v>
      </c>
      <c r="H22" s="195">
        <v>0</v>
      </c>
      <c r="I22" s="195">
        <v>0</v>
      </c>
      <c r="J22" s="196">
        <f t="shared" si="0"/>
        <v>0</v>
      </c>
      <c r="K22" s="195">
        <v>5</v>
      </c>
      <c r="L22" s="195">
        <v>10</v>
      </c>
      <c r="M22" s="196">
        <f t="shared" si="2"/>
        <v>15</v>
      </c>
      <c r="N22" s="196">
        <f t="shared" si="3"/>
        <v>5</v>
      </c>
      <c r="O22" s="196">
        <f t="shared" si="3"/>
        <v>10</v>
      </c>
      <c r="P22" s="197">
        <f t="shared" si="4"/>
        <v>15</v>
      </c>
    </row>
    <row r="23" spans="1:16" ht="12.75" x14ac:dyDescent="0.2">
      <c r="A23" s="174" t="s">
        <v>29</v>
      </c>
      <c r="B23" s="175" t="s">
        <v>30</v>
      </c>
      <c r="C23" s="75" t="s">
        <v>22</v>
      </c>
      <c r="D23" s="70"/>
      <c r="E23" s="195">
        <v>0</v>
      </c>
      <c r="F23" s="200">
        <v>0</v>
      </c>
      <c r="G23" s="201">
        <f t="shared" si="1"/>
        <v>0</v>
      </c>
      <c r="H23" s="195">
        <v>0</v>
      </c>
      <c r="I23" s="195">
        <v>0</v>
      </c>
      <c r="J23" s="196">
        <v>0</v>
      </c>
      <c r="K23" s="195">
        <v>0</v>
      </c>
      <c r="L23" s="195">
        <v>0</v>
      </c>
      <c r="M23" s="196">
        <f>SUM(K23,L23)</f>
        <v>0</v>
      </c>
      <c r="N23" s="196">
        <f t="shared" si="3"/>
        <v>0</v>
      </c>
      <c r="O23" s="196">
        <f t="shared" si="3"/>
        <v>0</v>
      </c>
      <c r="P23" s="197">
        <f t="shared" si="4"/>
        <v>0</v>
      </c>
    </row>
    <row r="24" spans="1:16" ht="12.75" x14ac:dyDescent="0.2">
      <c r="A24" s="174" t="s">
        <v>31</v>
      </c>
      <c r="B24" s="175" t="s">
        <v>30</v>
      </c>
      <c r="C24" s="75" t="s">
        <v>22</v>
      </c>
      <c r="D24" s="70"/>
      <c r="E24" s="195">
        <v>266</v>
      </c>
      <c r="F24" s="200">
        <v>72</v>
      </c>
      <c r="G24" s="201">
        <f t="shared" si="1"/>
        <v>338</v>
      </c>
      <c r="H24" s="195">
        <v>158</v>
      </c>
      <c r="I24" s="195">
        <v>47</v>
      </c>
      <c r="J24" s="196">
        <f t="shared" si="0"/>
        <v>205</v>
      </c>
      <c r="K24" s="195">
        <v>803</v>
      </c>
      <c r="L24" s="195">
        <v>182</v>
      </c>
      <c r="M24" s="196">
        <f t="shared" si="2"/>
        <v>985</v>
      </c>
      <c r="N24" s="196">
        <f t="shared" si="3"/>
        <v>961</v>
      </c>
      <c r="O24" s="196">
        <f t="shared" si="3"/>
        <v>229</v>
      </c>
      <c r="P24" s="197">
        <f t="shared" si="4"/>
        <v>1190</v>
      </c>
    </row>
    <row r="25" spans="1:16" ht="22.5" x14ac:dyDescent="0.2">
      <c r="A25" s="174" t="s">
        <v>32</v>
      </c>
      <c r="B25" s="177" t="s">
        <v>33</v>
      </c>
      <c r="C25" s="75" t="s">
        <v>22</v>
      </c>
      <c r="D25" s="70"/>
      <c r="E25" s="195">
        <v>22</v>
      </c>
      <c r="F25" s="200">
        <v>13</v>
      </c>
      <c r="G25" s="201">
        <f t="shared" si="1"/>
        <v>35</v>
      </c>
      <c r="H25" s="195">
        <v>17</v>
      </c>
      <c r="I25" s="195">
        <v>10</v>
      </c>
      <c r="J25" s="196">
        <f t="shared" si="0"/>
        <v>27</v>
      </c>
      <c r="K25" s="195">
        <v>25</v>
      </c>
      <c r="L25" s="195">
        <v>11</v>
      </c>
      <c r="M25" s="196">
        <f t="shared" si="2"/>
        <v>36</v>
      </c>
      <c r="N25" s="196">
        <f t="shared" si="3"/>
        <v>42</v>
      </c>
      <c r="O25" s="196">
        <f t="shared" si="3"/>
        <v>21</v>
      </c>
      <c r="P25" s="197">
        <f t="shared" si="4"/>
        <v>63</v>
      </c>
    </row>
    <row r="26" spans="1:16" ht="22.5" x14ac:dyDescent="0.2">
      <c r="A26" s="174" t="s">
        <v>34</v>
      </c>
      <c r="B26" s="177" t="s">
        <v>33</v>
      </c>
      <c r="C26" s="75" t="s">
        <v>22</v>
      </c>
      <c r="D26" s="70"/>
      <c r="E26" s="195">
        <v>20</v>
      </c>
      <c r="F26" s="200">
        <v>18</v>
      </c>
      <c r="G26" s="201">
        <f t="shared" si="1"/>
        <v>38</v>
      </c>
      <c r="H26" s="195">
        <v>24</v>
      </c>
      <c r="I26" s="195">
        <v>22</v>
      </c>
      <c r="J26" s="196">
        <f t="shared" si="0"/>
        <v>46</v>
      </c>
      <c r="K26" s="195">
        <v>21</v>
      </c>
      <c r="L26" s="195">
        <v>15</v>
      </c>
      <c r="M26" s="196">
        <f t="shared" si="2"/>
        <v>36</v>
      </c>
      <c r="N26" s="196">
        <f t="shared" si="3"/>
        <v>45</v>
      </c>
      <c r="O26" s="196">
        <f t="shared" si="3"/>
        <v>37</v>
      </c>
      <c r="P26" s="197">
        <f t="shared" si="4"/>
        <v>82</v>
      </c>
    </row>
    <row r="27" spans="1:16" ht="22.5" x14ac:dyDescent="0.2">
      <c r="A27" s="178" t="s">
        <v>191</v>
      </c>
      <c r="B27" s="246" t="s">
        <v>192</v>
      </c>
      <c r="C27" s="77" t="s">
        <v>22</v>
      </c>
      <c r="D27" s="78"/>
      <c r="E27" s="247">
        <v>0</v>
      </c>
      <c r="F27" s="248">
        <v>0</v>
      </c>
      <c r="G27" s="201">
        <f t="shared" si="1"/>
        <v>0</v>
      </c>
      <c r="H27" s="247">
        <v>0</v>
      </c>
      <c r="I27" s="247">
        <v>0</v>
      </c>
      <c r="J27" s="196">
        <f t="shared" si="0"/>
        <v>0</v>
      </c>
      <c r="K27" s="247">
        <v>10</v>
      </c>
      <c r="L27" s="247">
        <v>15</v>
      </c>
      <c r="M27" s="196">
        <f t="shared" si="2"/>
        <v>25</v>
      </c>
      <c r="N27" s="249">
        <f t="shared" si="3"/>
        <v>10</v>
      </c>
      <c r="O27" s="249">
        <f t="shared" si="3"/>
        <v>15</v>
      </c>
      <c r="P27" s="250">
        <f t="shared" si="4"/>
        <v>25</v>
      </c>
    </row>
    <row r="28" spans="1:16" ht="13.5" thickBot="1" x14ac:dyDescent="0.25">
      <c r="A28" s="178" t="s">
        <v>35</v>
      </c>
      <c r="B28" s="182" t="s">
        <v>36</v>
      </c>
      <c r="C28" s="77" t="s">
        <v>22</v>
      </c>
      <c r="D28" s="78"/>
      <c r="E28" s="179">
        <v>94</v>
      </c>
      <c r="F28" s="179">
        <v>74</v>
      </c>
      <c r="G28" s="188">
        <f t="shared" si="1"/>
        <v>168</v>
      </c>
      <c r="H28" s="179">
        <v>92</v>
      </c>
      <c r="I28" s="179">
        <v>56</v>
      </c>
      <c r="J28" s="203">
        <f>SUM(H28:I28)</f>
        <v>148</v>
      </c>
      <c r="K28" s="179">
        <v>463</v>
      </c>
      <c r="L28" s="179">
        <v>288</v>
      </c>
      <c r="M28" s="203">
        <f t="shared" si="2"/>
        <v>751</v>
      </c>
      <c r="N28" s="180">
        <f t="shared" si="3"/>
        <v>555</v>
      </c>
      <c r="O28" s="180">
        <f t="shared" si="3"/>
        <v>344</v>
      </c>
      <c r="P28" s="181">
        <f t="shared" si="4"/>
        <v>899</v>
      </c>
    </row>
    <row r="29" spans="1:16" ht="13.5" thickBot="1" x14ac:dyDescent="0.25">
      <c r="A29" s="357" t="s">
        <v>37</v>
      </c>
      <c r="B29" s="358"/>
      <c r="C29" s="358"/>
      <c r="D29" s="38"/>
      <c r="E29" s="39">
        <f>SUM(E17:E28)</f>
        <v>820</v>
      </c>
      <c r="F29" s="39">
        <f t="shared" ref="F29:P29" si="5">SUM(F17:F28)</f>
        <v>535</v>
      </c>
      <c r="G29" s="39">
        <f t="shared" si="5"/>
        <v>1355</v>
      </c>
      <c r="H29" s="39">
        <f t="shared" si="5"/>
        <v>589</v>
      </c>
      <c r="I29" s="39">
        <f t="shared" si="5"/>
        <v>411</v>
      </c>
      <c r="J29" s="202">
        <f t="shared" si="5"/>
        <v>1000</v>
      </c>
      <c r="K29" s="39">
        <f t="shared" si="5"/>
        <v>2794</v>
      </c>
      <c r="L29" s="39">
        <f t="shared" si="5"/>
        <v>2205</v>
      </c>
      <c r="M29" s="202">
        <f t="shared" si="5"/>
        <v>4999</v>
      </c>
      <c r="N29" s="39">
        <f t="shared" si="5"/>
        <v>3383</v>
      </c>
      <c r="O29" s="39">
        <f t="shared" si="5"/>
        <v>2616</v>
      </c>
      <c r="P29" s="39">
        <f t="shared" si="5"/>
        <v>5999</v>
      </c>
    </row>
    <row r="30" spans="1:16" ht="12.75" x14ac:dyDescent="0.2">
      <c r="A30" s="40"/>
      <c r="B30" s="40"/>
      <c r="C30" s="40"/>
      <c r="D30" s="134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</row>
    <row r="31" spans="1:16" ht="12.75" x14ac:dyDescent="0.2">
      <c r="A31" s="40"/>
      <c r="B31" s="40"/>
      <c r="C31" s="40"/>
      <c r="D31" s="134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</row>
    <row r="32" spans="1:16" ht="12.75" x14ac:dyDescent="0.2">
      <c r="A32" s="40"/>
      <c r="B32" s="40"/>
      <c r="C32" s="40"/>
      <c r="D32" s="134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</row>
    <row r="33" spans="1:16" ht="13.5" thickBot="1" x14ac:dyDescent="0.25">
      <c r="A33" s="40"/>
      <c r="B33" s="41"/>
      <c r="C33" s="41"/>
      <c r="D33" s="42"/>
      <c r="E33" s="42"/>
      <c r="F33" s="42"/>
      <c r="G33" s="42"/>
      <c r="H33" s="42"/>
      <c r="I33" s="42"/>
      <c r="J33" s="43"/>
      <c r="K33" s="43"/>
      <c r="L33" s="43"/>
      <c r="M33" s="42"/>
      <c r="N33" s="42"/>
      <c r="O33" s="42"/>
      <c r="P33" s="42"/>
    </row>
    <row r="34" spans="1:16" ht="13.5" thickBot="1" x14ac:dyDescent="0.25">
      <c r="A34" s="19" t="s">
        <v>38</v>
      </c>
      <c r="B34" s="20" t="s">
        <v>9</v>
      </c>
      <c r="C34" s="321" t="s">
        <v>10</v>
      </c>
      <c r="D34" s="18"/>
      <c r="E34" s="21" t="s">
        <v>16</v>
      </c>
      <c r="F34" s="21" t="s">
        <v>17</v>
      </c>
      <c r="G34" s="322" t="s">
        <v>18</v>
      </c>
      <c r="H34" s="21" t="s">
        <v>16</v>
      </c>
      <c r="I34" s="21" t="s">
        <v>17</v>
      </c>
      <c r="J34" s="21" t="s">
        <v>18</v>
      </c>
      <c r="K34" s="21" t="s">
        <v>16</v>
      </c>
      <c r="L34" s="21" t="s">
        <v>17</v>
      </c>
      <c r="M34" s="21" t="s">
        <v>18</v>
      </c>
      <c r="N34" s="21" t="s">
        <v>16</v>
      </c>
      <c r="O34" s="21" t="s">
        <v>17</v>
      </c>
      <c r="P34" s="22" t="s">
        <v>18</v>
      </c>
    </row>
    <row r="35" spans="1:16" ht="12.75" x14ac:dyDescent="0.2">
      <c r="A35" s="292" t="s">
        <v>39</v>
      </c>
      <c r="B35" s="293" t="s">
        <v>21</v>
      </c>
      <c r="C35" s="294" t="s">
        <v>22</v>
      </c>
      <c r="D35" s="295"/>
      <c r="E35" s="295">
        <v>0</v>
      </c>
      <c r="F35" s="295">
        <v>0</v>
      </c>
      <c r="G35" s="295">
        <f t="shared" ref="G35:G45" si="6">SUM(E35:F35)</f>
        <v>0</v>
      </c>
      <c r="H35" s="295">
        <v>0</v>
      </c>
      <c r="I35" s="295">
        <v>0</v>
      </c>
      <c r="J35" s="296">
        <f t="shared" ref="J35:J45" si="7">SUM(H35:I35)</f>
        <v>0</v>
      </c>
      <c r="K35" s="297">
        <v>5</v>
      </c>
      <c r="L35" s="297">
        <v>10</v>
      </c>
      <c r="M35" s="296">
        <f t="shared" ref="M35:M45" si="8">SUM(K35:L35)</f>
        <v>15</v>
      </c>
      <c r="N35" s="296">
        <f>SUM(H35,K35)</f>
        <v>5</v>
      </c>
      <c r="O35" s="296">
        <f>SUM(I35,L35)</f>
        <v>10</v>
      </c>
      <c r="P35" s="298">
        <f t="shared" si="4"/>
        <v>15</v>
      </c>
    </row>
    <row r="36" spans="1:16" ht="12.75" x14ac:dyDescent="0.2">
      <c r="A36" s="299" t="s">
        <v>40</v>
      </c>
      <c r="B36" s="242" t="s">
        <v>21</v>
      </c>
      <c r="C36" s="46" t="s">
        <v>22</v>
      </c>
      <c r="D36" s="47"/>
      <c r="E36" s="300">
        <v>0</v>
      </c>
      <c r="F36" s="300">
        <v>0</v>
      </c>
      <c r="G36" s="47">
        <v>0</v>
      </c>
      <c r="H36" s="48">
        <v>0</v>
      </c>
      <c r="I36" s="48">
        <v>0</v>
      </c>
      <c r="J36" s="49">
        <f t="shared" si="7"/>
        <v>0</v>
      </c>
      <c r="K36" s="48">
        <v>6</v>
      </c>
      <c r="L36" s="48">
        <v>7</v>
      </c>
      <c r="M36" s="49">
        <f t="shared" si="8"/>
        <v>13</v>
      </c>
      <c r="N36" s="49">
        <f t="shared" ref="N36:O45" si="9">SUM(H36,K36)</f>
        <v>6</v>
      </c>
      <c r="O36" s="49">
        <f t="shared" si="9"/>
        <v>7</v>
      </c>
      <c r="P36" s="50">
        <f t="shared" si="4"/>
        <v>13</v>
      </c>
    </row>
    <row r="37" spans="1:16" ht="12.75" x14ac:dyDescent="0.2">
      <c r="A37" s="299" t="s">
        <v>41</v>
      </c>
      <c r="B37" s="242" t="s">
        <v>21</v>
      </c>
      <c r="C37" s="46" t="s">
        <v>22</v>
      </c>
      <c r="D37" s="47"/>
      <c r="E37" s="300">
        <v>0</v>
      </c>
      <c r="F37" s="300">
        <v>0</v>
      </c>
      <c r="G37" s="47">
        <f t="shared" si="6"/>
        <v>0</v>
      </c>
      <c r="H37" s="48">
        <v>13</v>
      </c>
      <c r="I37" s="48">
        <v>16</v>
      </c>
      <c r="J37" s="47">
        <f t="shared" si="7"/>
        <v>29</v>
      </c>
      <c r="K37" s="48">
        <v>12</v>
      </c>
      <c r="L37" s="48">
        <v>11</v>
      </c>
      <c r="M37" s="47">
        <f t="shared" si="8"/>
        <v>23</v>
      </c>
      <c r="N37" s="49">
        <f>SUM(H37,K37)</f>
        <v>25</v>
      </c>
      <c r="O37" s="49">
        <f t="shared" si="9"/>
        <v>27</v>
      </c>
      <c r="P37" s="50">
        <f t="shared" si="4"/>
        <v>52</v>
      </c>
    </row>
    <row r="38" spans="1:16" ht="12.75" x14ac:dyDescent="0.2">
      <c r="A38" s="299" t="s">
        <v>115</v>
      </c>
      <c r="B38" s="242" t="s">
        <v>21</v>
      </c>
      <c r="C38" s="46" t="s">
        <v>22</v>
      </c>
      <c r="D38" s="47"/>
      <c r="E38" s="300">
        <v>0</v>
      </c>
      <c r="F38" s="300">
        <v>0</v>
      </c>
      <c r="G38" s="47">
        <f>SUM(E38:F38)</f>
        <v>0</v>
      </c>
      <c r="H38" s="48">
        <v>14</v>
      </c>
      <c r="I38" s="48">
        <v>16</v>
      </c>
      <c r="J38" s="47">
        <f>SUM(H38:I38)</f>
        <v>30</v>
      </c>
      <c r="K38" s="48">
        <v>0</v>
      </c>
      <c r="L38" s="48">
        <v>0</v>
      </c>
      <c r="M38" s="47">
        <f>SUM(K38:L38)</f>
        <v>0</v>
      </c>
      <c r="N38" s="49">
        <f>SUM(H38,K38)</f>
        <v>14</v>
      </c>
      <c r="O38" s="49">
        <f>SUM(I38,L38)</f>
        <v>16</v>
      </c>
      <c r="P38" s="50">
        <f>SUM(N38:O38)</f>
        <v>30</v>
      </c>
    </row>
    <row r="39" spans="1:16" ht="12.75" x14ac:dyDescent="0.2">
      <c r="A39" s="299" t="s">
        <v>42</v>
      </c>
      <c r="B39" s="242" t="s">
        <v>21</v>
      </c>
      <c r="C39" s="46" t="s">
        <v>22</v>
      </c>
      <c r="D39" s="48"/>
      <c r="E39" s="48">
        <v>0</v>
      </c>
      <c r="F39" s="48">
        <v>0</v>
      </c>
      <c r="G39" s="47">
        <f t="shared" si="6"/>
        <v>0</v>
      </c>
      <c r="H39" s="48">
        <v>13</v>
      </c>
      <c r="I39" s="48">
        <v>5</v>
      </c>
      <c r="J39" s="49">
        <f t="shared" si="7"/>
        <v>18</v>
      </c>
      <c r="K39" s="48">
        <v>0</v>
      </c>
      <c r="L39" s="48">
        <v>0</v>
      </c>
      <c r="M39" s="49">
        <f t="shared" si="8"/>
        <v>0</v>
      </c>
      <c r="N39" s="49">
        <f t="shared" si="9"/>
        <v>13</v>
      </c>
      <c r="O39" s="49">
        <f t="shared" si="9"/>
        <v>5</v>
      </c>
      <c r="P39" s="50">
        <f t="shared" si="4"/>
        <v>18</v>
      </c>
    </row>
    <row r="40" spans="1:16" ht="12.75" x14ac:dyDescent="0.2">
      <c r="A40" s="299" t="s">
        <v>43</v>
      </c>
      <c r="B40" s="242" t="s">
        <v>44</v>
      </c>
      <c r="C40" s="46" t="s">
        <v>22</v>
      </c>
      <c r="D40" s="48"/>
      <c r="E40" s="48">
        <v>0</v>
      </c>
      <c r="F40" s="48">
        <v>0</v>
      </c>
      <c r="G40" s="47">
        <f t="shared" si="6"/>
        <v>0</v>
      </c>
      <c r="H40" s="48">
        <v>0</v>
      </c>
      <c r="I40" s="48">
        <v>0</v>
      </c>
      <c r="J40" s="49">
        <v>0</v>
      </c>
      <c r="K40" s="48">
        <v>3</v>
      </c>
      <c r="L40" s="48">
        <v>1</v>
      </c>
      <c r="M40" s="49">
        <f>SUM(K40,L40)</f>
        <v>4</v>
      </c>
      <c r="N40" s="49">
        <f t="shared" si="9"/>
        <v>3</v>
      </c>
      <c r="O40" s="49">
        <f t="shared" si="9"/>
        <v>1</v>
      </c>
      <c r="P40" s="50">
        <f t="shared" si="4"/>
        <v>4</v>
      </c>
    </row>
    <row r="41" spans="1:16" ht="12.75" x14ac:dyDescent="0.2">
      <c r="A41" s="299" t="s">
        <v>45</v>
      </c>
      <c r="B41" s="242" t="s">
        <v>36</v>
      </c>
      <c r="C41" s="46" t="s">
        <v>22</v>
      </c>
      <c r="D41" s="48"/>
      <c r="E41" s="48">
        <v>0</v>
      </c>
      <c r="F41" s="48">
        <v>0</v>
      </c>
      <c r="G41" s="47">
        <f t="shared" si="6"/>
        <v>0</v>
      </c>
      <c r="H41" s="48">
        <v>0</v>
      </c>
      <c r="I41" s="48">
        <v>0</v>
      </c>
      <c r="J41" s="49">
        <v>0</v>
      </c>
      <c r="K41" s="48">
        <v>0</v>
      </c>
      <c r="L41" s="48">
        <v>0</v>
      </c>
      <c r="M41" s="49">
        <f>SUM(K41,L41)</f>
        <v>0</v>
      </c>
      <c r="N41" s="49">
        <f t="shared" si="9"/>
        <v>0</v>
      </c>
      <c r="O41" s="49">
        <f t="shared" si="9"/>
        <v>0</v>
      </c>
      <c r="P41" s="50">
        <f t="shared" si="4"/>
        <v>0</v>
      </c>
    </row>
    <row r="42" spans="1:16" ht="12.75" x14ac:dyDescent="0.2">
      <c r="A42" s="299" t="s">
        <v>46</v>
      </c>
      <c r="B42" s="242" t="s">
        <v>30</v>
      </c>
      <c r="C42" s="242" t="s">
        <v>22</v>
      </c>
      <c r="D42" s="48"/>
      <c r="E42" s="48">
        <v>0</v>
      </c>
      <c r="F42" s="48">
        <v>0</v>
      </c>
      <c r="G42" s="47">
        <f t="shared" si="6"/>
        <v>0</v>
      </c>
      <c r="H42" s="48">
        <v>0</v>
      </c>
      <c r="I42" s="48">
        <v>0</v>
      </c>
      <c r="J42" s="49">
        <v>0</v>
      </c>
      <c r="K42" s="48">
        <v>13</v>
      </c>
      <c r="L42" s="48">
        <v>3</v>
      </c>
      <c r="M42" s="49">
        <f>SUM(K42,L42)</f>
        <v>16</v>
      </c>
      <c r="N42" s="49">
        <f t="shared" si="9"/>
        <v>13</v>
      </c>
      <c r="O42" s="49">
        <f t="shared" si="9"/>
        <v>3</v>
      </c>
      <c r="P42" s="50">
        <f t="shared" si="4"/>
        <v>16</v>
      </c>
    </row>
    <row r="43" spans="1:16" ht="12.75" x14ac:dyDescent="0.2">
      <c r="A43" s="299" t="s">
        <v>47</v>
      </c>
      <c r="B43" s="242" t="s">
        <v>30</v>
      </c>
      <c r="C43" s="242" t="s">
        <v>22</v>
      </c>
      <c r="D43" s="48"/>
      <c r="E43" s="48">
        <v>26</v>
      </c>
      <c r="F43" s="48">
        <v>10</v>
      </c>
      <c r="G43" s="47">
        <f t="shared" si="6"/>
        <v>36</v>
      </c>
      <c r="H43" s="48">
        <v>0</v>
      </c>
      <c r="I43" s="48">
        <v>0</v>
      </c>
      <c r="J43" s="49">
        <f t="shared" si="7"/>
        <v>0</v>
      </c>
      <c r="K43" s="48">
        <v>8</v>
      </c>
      <c r="L43" s="48">
        <v>5</v>
      </c>
      <c r="M43" s="49">
        <f>SUM(K43,L43)</f>
        <v>13</v>
      </c>
      <c r="N43" s="49">
        <f t="shared" si="9"/>
        <v>8</v>
      </c>
      <c r="O43" s="49">
        <f t="shared" si="9"/>
        <v>5</v>
      </c>
      <c r="P43" s="50">
        <f t="shared" si="4"/>
        <v>13</v>
      </c>
    </row>
    <row r="44" spans="1:16" ht="12.75" x14ac:dyDescent="0.2">
      <c r="A44" s="299" t="s">
        <v>48</v>
      </c>
      <c r="B44" s="242" t="s">
        <v>30</v>
      </c>
      <c r="C44" s="242" t="s">
        <v>22</v>
      </c>
      <c r="D44" s="48"/>
      <c r="E44" s="48">
        <v>26</v>
      </c>
      <c r="F44" s="48">
        <v>10</v>
      </c>
      <c r="G44" s="47">
        <f t="shared" si="6"/>
        <v>36</v>
      </c>
      <c r="H44" s="48">
        <v>18</v>
      </c>
      <c r="I44" s="48">
        <v>6</v>
      </c>
      <c r="J44" s="49">
        <f t="shared" si="7"/>
        <v>24</v>
      </c>
      <c r="K44" s="48">
        <v>31</v>
      </c>
      <c r="L44" s="48">
        <v>11</v>
      </c>
      <c r="M44" s="49">
        <f t="shared" si="8"/>
        <v>42</v>
      </c>
      <c r="N44" s="49">
        <f t="shared" si="9"/>
        <v>49</v>
      </c>
      <c r="O44" s="49">
        <f t="shared" si="9"/>
        <v>17</v>
      </c>
      <c r="P44" s="50">
        <f t="shared" si="4"/>
        <v>66</v>
      </c>
    </row>
    <row r="45" spans="1:16" ht="13.5" thickBot="1" x14ac:dyDescent="0.25">
      <c r="A45" s="315" t="s">
        <v>49</v>
      </c>
      <c r="B45" s="316" t="s">
        <v>30</v>
      </c>
      <c r="C45" s="316" t="s">
        <v>22</v>
      </c>
      <c r="D45" s="317"/>
      <c r="E45" s="317">
        <v>26</v>
      </c>
      <c r="F45" s="317">
        <v>10</v>
      </c>
      <c r="G45" s="318">
        <f t="shared" si="6"/>
        <v>36</v>
      </c>
      <c r="H45" s="317">
        <v>0</v>
      </c>
      <c r="I45" s="317">
        <v>0</v>
      </c>
      <c r="J45" s="319">
        <f t="shared" si="7"/>
        <v>0</v>
      </c>
      <c r="K45" s="317">
        <v>12</v>
      </c>
      <c r="L45" s="317">
        <v>6</v>
      </c>
      <c r="M45" s="319">
        <f t="shared" si="8"/>
        <v>18</v>
      </c>
      <c r="N45" s="319">
        <f>SUM(H45,K45)</f>
        <v>12</v>
      </c>
      <c r="O45" s="319">
        <f t="shared" si="9"/>
        <v>6</v>
      </c>
      <c r="P45" s="320">
        <f t="shared" si="4"/>
        <v>18</v>
      </c>
    </row>
    <row r="46" spans="1:16" ht="13.5" thickBot="1" x14ac:dyDescent="0.25">
      <c r="A46" s="359" t="s">
        <v>37</v>
      </c>
      <c r="B46" s="360"/>
      <c r="C46" s="360"/>
      <c r="D46" s="361"/>
      <c r="E46" s="53">
        <f>SUM(E35:E45)</f>
        <v>78</v>
      </c>
      <c r="F46" s="53">
        <f t="shared" ref="F46:P46" si="10">SUM(F35:F45)</f>
        <v>30</v>
      </c>
      <c r="G46" s="53">
        <f t="shared" si="10"/>
        <v>108</v>
      </c>
      <c r="H46" s="53">
        <f t="shared" si="10"/>
        <v>58</v>
      </c>
      <c r="I46" s="53">
        <f t="shared" si="10"/>
        <v>43</v>
      </c>
      <c r="J46" s="53">
        <f t="shared" si="10"/>
        <v>101</v>
      </c>
      <c r="K46" s="53">
        <f t="shared" si="10"/>
        <v>90</v>
      </c>
      <c r="L46" s="53">
        <f t="shared" si="10"/>
        <v>54</v>
      </c>
      <c r="M46" s="53">
        <f t="shared" si="10"/>
        <v>144</v>
      </c>
      <c r="N46" s="53">
        <f t="shared" si="10"/>
        <v>148</v>
      </c>
      <c r="O46" s="53">
        <f t="shared" si="10"/>
        <v>97</v>
      </c>
      <c r="P46" s="53">
        <f t="shared" si="10"/>
        <v>245</v>
      </c>
    </row>
    <row r="47" spans="1:16" ht="12.75" x14ac:dyDescent="0.2">
      <c r="A47" s="40"/>
      <c r="B47" s="40"/>
      <c r="C47" s="40"/>
      <c r="D47" s="40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</row>
    <row r="48" spans="1:16" ht="12.75" x14ac:dyDescent="0.2">
      <c r="A48" s="40"/>
      <c r="B48" s="40"/>
      <c r="C48" s="40"/>
      <c r="D48" s="40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</row>
    <row r="49" spans="1:16" ht="13.5" thickBot="1" x14ac:dyDescent="0.25">
      <c r="A49" s="40"/>
      <c r="B49" s="40"/>
      <c r="C49" s="40"/>
      <c r="D49" s="40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3.5" thickBot="1" x14ac:dyDescent="0.25">
      <c r="A50" s="24" t="s">
        <v>50</v>
      </c>
      <c r="B50" s="28"/>
      <c r="C50" s="31"/>
      <c r="D50" s="31"/>
      <c r="E50" s="26" t="s">
        <v>16</v>
      </c>
      <c r="F50" s="26" t="s">
        <v>17</v>
      </c>
      <c r="G50" s="26" t="s">
        <v>18</v>
      </c>
      <c r="H50" s="26" t="s">
        <v>16</v>
      </c>
      <c r="I50" s="26" t="s">
        <v>17</v>
      </c>
      <c r="J50" s="26" t="s">
        <v>18</v>
      </c>
      <c r="K50" s="26" t="s">
        <v>16</v>
      </c>
      <c r="L50" s="26" t="s">
        <v>17</v>
      </c>
      <c r="M50" s="26" t="s">
        <v>18</v>
      </c>
      <c r="N50" s="26" t="s">
        <v>16</v>
      </c>
      <c r="O50" s="26" t="s">
        <v>17</v>
      </c>
      <c r="P50" s="27" t="s">
        <v>18</v>
      </c>
    </row>
    <row r="51" spans="1:16" ht="12.75" x14ac:dyDescent="0.2">
      <c r="A51" s="313" t="s">
        <v>51</v>
      </c>
      <c r="B51" s="313" t="s">
        <v>30</v>
      </c>
      <c r="C51" s="241" t="s">
        <v>22</v>
      </c>
      <c r="D51" s="54"/>
      <c r="E51" s="314">
        <v>13</v>
      </c>
      <c r="F51" s="314">
        <v>12</v>
      </c>
      <c r="G51" s="55">
        <f>SUM(E51:F51)</f>
        <v>25</v>
      </c>
      <c r="H51" s="314">
        <v>9</v>
      </c>
      <c r="I51" s="314">
        <v>6</v>
      </c>
      <c r="J51" s="56">
        <f>SUM(H51:I51)</f>
        <v>15</v>
      </c>
      <c r="K51" s="314">
        <v>9</v>
      </c>
      <c r="L51" s="314">
        <v>6</v>
      </c>
      <c r="M51" s="56">
        <f>SUM(K51:L51)</f>
        <v>15</v>
      </c>
      <c r="N51" s="56">
        <f>SUM(H51,K51)</f>
        <v>18</v>
      </c>
      <c r="O51" s="56">
        <f>SUM(I51,L51)</f>
        <v>12</v>
      </c>
      <c r="P51" s="303">
        <f>SUM(N51:O51)</f>
        <v>30</v>
      </c>
    </row>
    <row r="52" spans="1:16" ht="12.75" x14ac:dyDescent="0.2">
      <c r="A52" s="242" t="s">
        <v>45</v>
      </c>
      <c r="B52" s="242" t="s">
        <v>36</v>
      </c>
      <c r="C52" s="46" t="s">
        <v>22</v>
      </c>
      <c r="D52" s="48"/>
      <c r="E52" s="48">
        <v>0</v>
      </c>
      <c r="F52" s="48">
        <v>0</v>
      </c>
      <c r="G52" s="48">
        <f>SUM(E52,F52)</f>
        <v>0</v>
      </c>
      <c r="H52" s="48">
        <v>0</v>
      </c>
      <c r="I52" s="48">
        <v>0</v>
      </c>
      <c r="J52" s="48">
        <f>SUM(I52,H52)</f>
        <v>0</v>
      </c>
      <c r="K52" s="48">
        <v>0</v>
      </c>
      <c r="L52" s="48">
        <v>0</v>
      </c>
      <c r="M52" s="48">
        <f>SUM(L52,K52)</f>
        <v>0</v>
      </c>
      <c r="N52" s="48">
        <f>SUM(H52,K52)</f>
        <v>0</v>
      </c>
      <c r="O52" s="48">
        <f>SUM(I52,L52)</f>
        <v>0</v>
      </c>
      <c r="P52" s="48">
        <f>SUM(O52,N52)</f>
        <v>0</v>
      </c>
    </row>
    <row r="53" spans="1:16" ht="12.75" x14ac:dyDescent="0.2">
      <c r="A53" s="362" t="s">
        <v>37</v>
      </c>
      <c r="B53" s="363"/>
      <c r="C53" s="364"/>
      <c r="D53" s="40"/>
      <c r="E53" s="48">
        <f>E51+E52</f>
        <v>13</v>
      </c>
      <c r="F53" s="48">
        <f t="shared" ref="F53:P53" si="11">F51+F52</f>
        <v>12</v>
      </c>
      <c r="G53" s="48">
        <f t="shared" si="11"/>
        <v>25</v>
      </c>
      <c r="H53" s="48">
        <f t="shared" si="11"/>
        <v>9</v>
      </c>
      <c r="I53" s="48">
        <f t="shared" si="11"/>
        <v>6</v>
      </c>
      <c r="J53" s="48">
        <f t="shared" si="11"/>
        <v>15</v>
      </c>
      <c r="K53" s="48">
        <f t="shared" si="11"/>
        <v>9</v>
      </c>
      <c r="L53" s="48">
        <f t="shared" si="11"/>
        <v>6</v>
      </c>
      <c r="M53" s="48">
        <f t="shared" si="11"/>
        <v>15</v>
      </c>
      <c r="N53" s="48">
        <f t="shared" si="11"/>
        <v>18</v>
      </c>
      <c r="O53" s="48">
        <f t="shared" si="11"/>
        <v>12</v>
      </c>
      <c r="P53" s="48">
        <f t="shared" si="11"/>
        <v>30</v>
      </c>
    </row>
    <row r="54" spans="1:16" ht="12.75" x14ac:dyDescent="0.2">
      <c r="A54" s="40"/>
      <c r="B54" s="40"/>
      <c r="C54" s="40"/>
      <c r="D54" s="40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</row>
    <row r="55" spans="1:16" ht="12.75" x14ac:dyDescent="0.2">
      <c r="A55" s="40"/>
      <c r="B55" s="40"/>
      <c r="C55" s="40"/>
      <c r="D55" s="40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</row>
    <row r="56" spans="1:16" ht="13.5" thickBot="1" x14ac:dyDescent="0.25">
      <c r="A56" s="40"/>
      <c r="B56" s="41"/>
      <c r="C56" s="41"/>
      <c r="D56" s="42"/>
      <c r="E56" s="42"/>
      <c r="F56" s="42"/>
      <c r="G56" s="42"/>
      <c r="H56" s="42"/>
      <c r="I56" s="42"/>
      <c r="J56" s="43"/>
      <c r="K56" s="43"/>
      <c r="L56" s="43"/>
      <c r="M56" s="42"/>
      <c r="N56" s="42"/>
      <c r="O56" s="42"/>
      <c r="P56" s="42"/>
    </row>
    <row r="57" spans="1:16" ht="13.5" thickBot="1" x14ac:dyDescent="0.25">
      <c r="A57" s="24" t="s">
        <v>52</v>
      </c>
      <c r="B57" s="25"/>
      <c r="C57" s="25"/>
      <c r="D57" s="323"/>
      <c r="E57" s="324" t="s">
        <v>16</v>
      </c>
      <c r="F57" s="26" t="s">
        <v>17</v>
      </c>
      <c r="G57" s="26" t="s">
        <v>18</v>
      </c>
      <c r="H57" s="26" t="s">
        <v>16</v>
      </c>
      <c r="I57" s="26" t="s">
        <v>17</v>
      </c>
      <c r="J57" s="26" t="s">
        <v>18</v>
      </c>
      <c r="K57" s="26" t="s">
        <v>16</v>
      </c>
      <c r="L57" s="26" t="s">
        <v>17</v>
      </c>
      <c r="M57" s="26" t="s">
        <v>18</v>
      </c>
      <c r="N57" s="26" t="s">
        <v>16</v>
      </c>
      <c r="O57" s="26" t="s">
        <v>17</v>
      </c>
      <c r="P57" s="27" t="s">
        <v>18</v>
      </c>
    </row>
    <row r="58" spans="1:16" ht="12.75" x14ac:dyDescent="0.2">
      <c r="A58" s="301" t="s">
        <v>182</v>
      </c>
      <c r="B58" s="302" t="s">
        <v>53</v>
      </c>
      <c r="C58" s="302" t="s">
        <v>22</v>
      </c>
      <c r="D58" s="58"/>
      <c r="E58" s="56">
        <v>0</v>
      </c>
      <c r="F58" s="56">
        <v>0</v>
      </c>
      <c r="G58" s="55">
        <f>SUM(E58:F58)</f>
        <v>0</v>
      </c>
      <c r="H58" s="56">
        <v>0</v>
      </c>
      <c r="I58" s="56">
        <v>0</v>
      </c>
      <c r="J58" s="56">
        <f>SUM(H58:I58)</f>
        <v>0</v>
      </c>
      <c r="K58" s="56">
        <v>3</v>
      </c>
      <c r="L58" s="56">
        <v>0</v>
      </c>
      <c r="M58" s="56">
        <v>0</v>
      </c>
      <c r="N58" s="56">
        <f>SUM(H58,K58)</f>
        <v>3</v>
      </c>
      <c r="O58" s="56">
        <f>SUM(I58,L58)</f>
        <v>0</v>
      </c>
      <c r="P58" s="303">
        <f>SUM(N58:O58)</f>
        <v>3</v>
      </c>
    </row>
    <row r="59" spans="1:16" ht="23.25" thickBot="1" x14ac:dyDescent="0.25">
      <c r="A59" s="276" t="s">
        <v>43</v>
      </c>
      <c r="B59" s="276" t="s">
        <v>44</v>
      </c>
      <c r="C59" s="306" t="s">
        <v>22</v>
      </c>
      <c r="D59" s="59"/>
      <c r="E59" s="60">
        <v>0</v>
      </c>
      <c r="F59" s="60">
        <v>0</v>
      </c>
      <c r="G59" s="61">
        <f>SUM(E59:F59)</f>
        <v>0</v>
      </c>
      <c r="H59" s="60">
        <v>0</v>
      </c>
      <c r="I59" s="60">
        <v>0</v>
      </c>
      <c r="J59" s="62">
        <f>SUM(H59:I59)</f>
        <v>0</v>
      </c>
      <c r="K59" s="60">
        <v>1</v>
      </c>
      <c r="L59" s="60">
        <v>3</v>
      </c>
      <c r="M59" s="62">
        <f>SUM(K59:L59)</f>
        <v>4</v>
      </c>
      <c r="N59" s="62">
        <f>SUM(H59,K59)</f>
        <v>1</v>
      </c>
      <c r="O59" s="62">
        <f>SUM(I59,L59)</f>
        <v>3</v>
      </c>
      <c r="P59" s="307">
        <f>SUM(N59:O59)</f>
        <v>4</v>
      </c>
    </row>
    <row r="60" spans="1:16" ht="13.5" thickBot="1" x14ac:dyDescent="0.25">
      <c r="A60" s="365" t="s">
        <v>37</v>
      </c>
      <c r="B60" s="366"/>
      <c r="C60" s="367"/>
      <c r="D60" s="367"/>
      <c r="E60" s="63">
        <f>SUM(E58,E59)</f>
        <v>0</v>
      </c>
      <c r="F60" s="63">
        <f t="shared" ref="F60:P60" si="12">SUM(F58,F59)</f>
        <v>0</v>
      </c>
      <c r="G60" s="63">
        <f t="shared" si="12"/>
        <v>0</v>
      </c>
      <c r="H60" s="63">
        <f t="shared" si="12"/>
        <v>0</v>
      </c>
      <c r="I60" s="63">
        <f t="shared" si="12"/>
        <v>0</v>
      </c>
      <c r="J60" s="63">
        <f t="shared" si="12"/>
        <v>0</v>
      </c>
      <c r="K60" s="63">
        <f t="shared" si="12"/>
        <v>4</v>
      </c>
      <c r="L60" s="63">
        <f t="shared" si="12"/>
        <v>3</v>
      </c>
      <c r="M60" s="63">
        <f t="shared" si="12"/>
        <v>4</v>
      </c>
      <c r="N60" s="63">
        <f t="shared" si="12"/>
        <v>4</v>
      </c>
      <c r="O60" s="63">
        <f t="shared" si="12"/>
        <v>3</v>
      </c>
      <c r="P60" s="63">
        <f t="shared" si="12"/>
        <v>7</v>
      </c>
    </row>
    <row r="61" spans="1:16" ht="13.5" thickBot="1" x14ac:dyDescent="0.25">
      <c r="A61" s="368" t="s">
        <v>54</v>
      </c>
      <c r="B61" s="369"/>
      <c r="C61" s="369"/>
      <c r="D61" s="369"/>
      <c r="E61" s="65">
        <f>SUM(E29,E53,E46,E60)</f>
        <v>911</v>
      </c>
      <c r="F61" s="65">
        <f t="shared" ref="F61:P61" si="13">SUM(F29,F53,F46,F60)</f>
        <v>577</v>
      </c>
      <c r="G61" s="65">
        <f t="shared" si="13"/>
        <v>1488</v>
      </c>
      <c r="H61" s="65">
        <f t="shared" si="13"/>
        <v>656</v>
      </c>
      <c r="I61" s="65">
        <f t="shared" si="13"/>
        <v>460</v>
      </c>
      <c r="J61" s="65">
        <f t="shared" si="13"/>
        <v>1116</v>
      </c>
      <c r="K61" s="65">
        <f t="shared" si="13"/>
        <v>2897</v>
      </c>
      <c r="L61" s="65">
        <f t="shared" si="13"/>
        <v>2268</v>
      </c>
      <c r="M61" s="65">
        <f t="shared" si="13"/>
        <v>5162</v>
      </c>
      <c r="N61" s="65">
        <f t="shared" si="13"/>
        <v>3553</v>
      </c>
      <c r="O61" s="65">
        <f t="shared" si="13"/>
        <v>2728</v>
      </c>
      <c r="P61" s="65">
        <f t="shared" si="13"/>
        <v>6281</v>
      </c>
    </row>
    <row r="62" spans="1:16" ht="12.75" x14ac:dyDescent="0.2">
      <c r="A62" s="66"/>
      <c r="B62" s="66"/>
      <c r="C62" s="66"/>
      <c r="D62" s="66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1:16" ht="12.75" x14ac:dyDescent="0.2">
      <c r="A63" s="66"/>
      <c r="B63" s="66"/>
      <c r="C63" s="66"/>
      <c r="D63" s="66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1:16" ht="12.75" x14ac:dyDescent="0.2">
      <c r="A64" s="66"/>
      <c r="B64" s="66"/>
      <c r="C64" s="66"/>
      <c r="D64" s="66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1:16" ht="12.75" x14ac:dyDescent="0.2">
      <c r="A65" s="66"/>
      <c r="B65" s="66"/>
      <c r="C65" s="66"/>
      <c r="D65" s="66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1:16" ht="13.5" thickBot="1" x14ac:dyDescent="0.25">
      <c r="A66" s="66"/>
      <c r="B66" s="66"/>
      <c r="C66" s="66"/>
      <c r="D66" s="66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1:16" ht="13.5" thickBot="1" x14ac:dyDescent="0.25">
      <c r="A67" s="370" t="s">
        <v>55</v>
      </c>
      <c r="B67" s="371"/>
      <c r="C67" s="371"/>
      <c r="D67" s="371"/>
      <c r="E67" s="371"/>
      <c r="F67" s="371"/>
      <c r="G67" s="372"/>
      <c r="H67" s="354" t="s">
        <v>7</v>
      </c>
      <c r="I67" s="355"/>
      <c r="J67" s="355"/>
      <c r="K67" s="355"/>
      <c r="L67" s="355"/>
      <c r="M67" s="355"/>
      <c r="N67" s="355"/>
      <c r="O67" s="355"/>
      <c r="P67" s="356"/>
    </row>
    <row r="68" spans="1:16" ht="13.5" thickBot="1" x14ac:dyDescent="0.25">
      <c r="A68" s="15" t="s">
        <v>8</v>
      </c>
      <c r="B68" s="16" t="s">
        <v>56</v>
      </c>
      <c r="C68" s="17" t="s">
        <v>10</v>
      </c>
      <c r="D68" s="25"/>
      <c r="E68" s="351" t="s">
        <v>11</v>
      </c>
      <c r="F68" s="351"/>
      <c r="G68" s="351"/>
      <c r="H68" s="374" t="s">
        <v>12</v>
      </c>
      <c r="I68" s="351"/>
      <c r="J68" s="351"/>
      <c r="K68" s="351" t="s">
        <v>13</v>
      </c>
      <c r="L68" s="351"/>
      <c r="M68" s="351"/>
      <c r="N68" s="351" t="s">
        <v>14</v>
      </c>
      <c r="O68" s="351"/>
      <c r="P68" s="373"/>
    </row>
    <row r="69" spans="1:16" ht="12.75" x14ac:dyDescent="0.2">
      <c r="A69" s="19" t="s">
        <v>15</v>
      </c>
      <c r="B69" s="18"/>
      <c r="C69" s="18"/>
      <c r="D69" s="18"/>
      <c r="E69" s="21" t="s">
        <v>16</v>
      </c>
      <c r="F69" s="21" t="s">
        <v>17</v>
      </c>
      <c r="G69" s="21" t="s">
        <v>18</v>
      </c>
      <c r="H69" s="21" t="s">
        <v>16</v>
      </c>
      <c r="I69" s="21" t="s">
        <v>17</v>
      </c>
      <c r="J69" s="21" t="s">
        <v>18</v>
      </c>
      <c r="K69" s="21" t="s">
        <v>16</v>
      </c>
      <c r="L69" s="21" t="s">
        <v>17</v>
      </c>
      <c r="M69" s="21" t="s">
        <v>18</v>
      </c>
      <c r="N69" s="21" t="s">
        <v>16</v>
      </c>
      <c r="O69" s="21" t="s">
        <v>17</v>
      </c>
      <c r="P69" s="22" t="s">
        <v>18</v>
      </c>
    </row>
    <row r="70" spans="1:16" ht="12.75" x14ac:dyDescent="0.2">
      <c r="A70" s="210" t="s">
        <v>185</v>
      </c>
      <c r="B70" s="211" t="s">
        <v>58</v>
      </c>
      <c r="C70" s="211" t="s">
        <v>22</v>
      </c>
      <c r="D70" s="211"/>
      <c r="E70" s="232">
        <v>11</v>
      </c>
      <c r="F70" s="232">
        <v>17</v>
      </c>
      <c r="G70" s="233">
        <f>SUM(E70:F70)</f>
        <v>28</v>
      </c>
      <c r="H70" s="232">
        <v>13</v>
      </c>
      <c r="I70" s="232">
        <v>15</v>
      </c>
      <c r="J70" s="233">
        <f>SUM(H70:I70)</f>
        <v>28</v>
      </c>
      <c r="K70" s="232">
        <v>9</v>
      </c>
      <c r="L70" s="232">
        <v>4</v>
      </c>
      <c r="M70" s="233">
        <f>SUM(K70:L70)</f>
        <v>13</v>
      </c>
      <c r="N70" s="234">
        <f>SUM(H70,K70)</f>
        <v>22</v>
      </c>
      <c r="O70" s="234">
        <f>SUM(I70,L70)</f>
        <v>19</v>
      </c>
      <c r="P70" s="233">
        <f>SUM(N70:O70)</f>
        <v>41</v>
      </c>
    </row>
    <row r="71" spans="1:16" ht="12.75" x14ac:dyDescent="0.2">
      <c r="A71" s="212" t="s">
        <v>57</v>
      </c>
      <c r="B71" s="212" t="s">
        <v>58</v>
      </c>
      <c r="C71" s="210" t="s">
        <v>22</v>
      </c>
      <c r="D71" s="213"/>
      <c r="E71" s="233">
        <v>352</v>
      </c>
      <c r="F71" s="233">
        <v>368</v>
      </c>
      <c r="G71" s="233">
        <f>SUM(E71:F71)</f>
        <v>720</v>
      </c>
      <c r="H71" s="233">
        <v>138</v>
      </c>
      <c r="I71" s="234">
        <v>123</v>
      </c>
      <c r="J71" s="233">
        <f>SUM(H71:I71)</f>
        <v>261</v>
      </c>
      <c r="K71" s="234">
        <v>777</v>
      </c>
      <c r="L71" s="234">
        <v>723</v>
      </c>
      <c r="M71" s="233">
        <f>SUM(K71:L71)</f>
        <v>1500</v>
      </c>
      <c r="N71" s="234">
        <f>SUM(H71,K71)</f>
        <v>915</v>
      </c>
      <c r="O71" s="234">
        <f>SUM(I71,L71)</f>
        <v>846</v>
      </c>
      <c r="P71" s="233">
        <f>SUM(N71:O71)</f>
        <v>1761</v>
      </c>
    </row>
    <row r="72" spans="1:16" ht="22.5" x14ac:dyDescent="0.2">
      <c r="A72" s="74" t="s">
        <v>59</v>
      </c>
      <c r="B72" s="74" t="s">
        <v>60</v>
      </c>
      <c r="C72" s="75" t="s">
        <v>22</v>
      </c>
      <c r="D72" s="94"/>
      <c r="E72" s="235">
        <v>75</v>
      </c>
      <c r="F72" s="235">
        <v>39</v>
      </c>
      <c r="G72" s="236">
        <f>SUM(E72:F72)</f>
        <v>114</v>
      </c>
      <c r="H72" s="235">
        <v>43</v>
      </c>
      <c r="I72" s="235">
        <v>16</v>
      </c>
      <c r="J72" s="236">
        <f>SUM(H72:I72)</f>
        <v>59</v>
      </c>
      <c r="K72" s="235">
        <v>397</v>
      </c>
      <c r="L72" s="235">
        <v>138</v>
      </c>
      <c r="M72" s="236">
        <f>SUM(K72:L72)</f>
        <v>535</v>
      </c>
      <c r="N72" s="235">
        <f>SUM(H72,K72)</f>
        <v>440</v>
      </c>
      <c r="O72" s="235">
        <f>I72+L72</f>
        <v>154</v>
      </c>
      <c r="P72" s="236">
        <f>SUM(N72:O72)</f>
        <v>594</v>
      </c>
    </row>
    <row r="73" spans="1:16" ht="13.5" thickBot="1" x14ac:dyDescent="0.25">
      <c r="A73" s="365" t="s">
        <v>37</v>
      </c>
      <c r="B73" s="366"/>
      <c r="C73" s="366"/>
      <c r="D73" s="366"/>
      <c r="E73" s="106">
        <f t="shared" ref="E73:P73" si="14">SUM(E70:E72)</f>
        <v>438</v>
      </c>
      <c r="F73" s="106">
        <f t="shared" si="14"/>
        <v>424</v>
      </c>
      <c r="G73" s="106">
        <f t="shared" si="14"/>
        <v>862</v>
      </c>
      <c r="H73" s="106">
        <f t="shared" si="14"/>
        <v>194</v>
      </c>
      <c r="I73" s="106">
        <f t="shared" si="14"/>
        <v>154</v>
      </c>
      <c r="J73" s="106">
        <f t="shared" si="14"/>
        <v>348</v>
      </c>
      <c r="K73" s="106">
        <f t="shared" si="14"/>
        <v>1183</v>
      </c>
      <c r="L73" s="106">
        <f t="shared" si="14"/>
        <v>865</v>
      </c>
      <c r="M73" s="106">
        <f t="shared" si="14"/>
        <v>2048</v>
      </c>
      <c r="N73" s="106">
        <f t="shared" si="14"/>
        <v>1377</v>
      </c>
      <c r="O73" s="106">
        <f t="shared" si="14"/>
        <v>1019</v>
      </c>
      <c r="P73" s="106">
        <f t="shared" si="14"/>
        <v>2396</v>
      </c>
    </row>
    <row r="74" spans="1:16" ht="12.75" x14ac:dyDescent="0.2">
      <c r="A74" s="40"/>
      <c r="B74" s="40"/>
      <c r="C74" s="40"/>
      <c r="D74" s="40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</row>
    <row r="75" spans="1:16" ht="13.5" thickBot="1" x14ac:dyDescent="0.25">
      <c r="A75" s="40"/>
      <c r="B75" s="41"/>
      <c r="C75" s="41"/>
      <c r="D75" s="42"/>
      <c r="E75" s="42"/>
      <c r="F75" s="42"/>
      <c r="G75" s="42"/>
      <c r="H75" s="42"/>
      <c r="I75" s="42"/>
      <c r="J75" s="43"/>
      <c r="K75" s="43"/>
      <c r="L75" s="43"/>
      <c r="M75" s="42"/>
      <c r="N75" s="42"/>
      <c r="O75" s="42"/>
      <c r="P75" s="42"/>
    </row>
    <row r="76" spans="1:16" ht="13.5" thickBot="1" x14ac:dyDescent="0.25">
      <c r="A76" s="240" t="s">
        <v>50</v>
      </c>
      <c r="B76" s="28"/>
      <c r="C76" s="31"/>
      <c r="D76" s="31"/>
      <c r="E76" s="26" t="s">
        <v>16</v>
      </c>
      <c r="F76" s="26" t="s">
        <v>17</v>
      </c>
      <c r="G76" s="26" t="s">
        <v>18</v>
      </c>
      <c r="H76" s="26" t="s">
        <v>16</v>
      </c>
      <c r="I76" s="26" t="s">
        <v>17</v>
      </c>
      <c r="J76" s="26" t="s">
        <v>18</v>
      </c>
      <c r="K76" s="26" t="s">
        <v>16</v>
      </c>
      <c r="L76" s="26" t="s">
        <v>17</v>
      </c>
      <c r="M76" s="26" t="s">
        <v>18</v>
      </c>
      <c r="N76" s="26" t="s">
        <v>16</v>
      </c>
      <c r="O76" s="26" t="s">
        <v>17</v>
      </c>
      <c r="P76" s="27" t="s">
        <v>18</v>
      </c>
    </row>
    <row r="77" spans="1:16" ht="12.75" x14ac:dyDescent="0.2">
      <c r="A77" s="281" t="s">
        <v>61</v>
      </c>
      <c r="B77" s="282" t="s">
        <v>58</v>
      </c>
      <c r="C77" s="239" t="s">
        <v>22</v>
      </c>
      <c r="D77" s="83"/>
      <c r="E77" s="60">
        <v>0</v>
      </c>
      <c r="F77" s="60">
        <v>0</v>
      </c>
      <c r="G77" s="61">
        <v>0</v>
      </c>
      <c r="H77" s="60">
        <v>0</v>
      </c>
      <c r="I77" s="60">
        <v>0</v>
      </c>
      <c r="J77" s="61">
        <f>SUM(H77+I77)</f>
        <v>0</v>
      </c>
      <c r="K77" s="60">
        <v>0</v>
      </c>
      <c r="L77" s="60">
        <v>0</v>
      </c>
      <c r="M77" s="61">
        <f t="shared" ref="M77:M87" si="15">SUM(K77:L77)</f>
        <v>0</v>
      </c>
      <c r="N77" s="60">
        <v>0</v>
      </c>
      <c r="O77" s="60">
        <v>0</v>
      </c>
      <c r="P77" s="84">
        <f t="shared" ref="P77:P87" si="16">SUM(N77:O77)</f>
        <v>0</v>
      </c>
    </row>
    <row r="78" spans="1:16" ht="22.5" x14ac:dyDescent="0.2">
      <c r="A78" s="277" t="s">
        <v>62</v>
      </c>
      <c r="B78" s="276" t="s">
        <v>58</v>
      </c>
      <c r="C78" s="75" t="s">
        <v>22</v>
      </c>
      <c r="D78" s="70"/>
      <c r="E78" s="71">
        <v>0</v>
      </c>
      <c r="F78" s="71">
        <v>0</v>
      </c>
      <c r="G78" s="72">
        <f t="shared" ref="G78:G87" si="17">SUM(E78:F78)</f>
        <v>0</v>
      </c>
      <c r="H78" s="71">
        <v>0</v>
      </c>
      <c r="I78" s="71">
        <v>0</v>
      </c>
      <c r="J78" s="72">
        <v>0</v>
      </c>
      <c r="K78" s="71">
        <v>0</v>
      </c>
      <c r="L78" s="71">
        <v>0</v>
      </c>
      <c r="M78" s="72">
        <f t="shared" si="15"/>
        <v>0</v>
      </c>
      <c r="N78" s="71">
        <v>0</v>
      </c>
      <c r="O78" s="71">
        <v>0</v>
      </c>
      <c r="P78" s="73">
        <f t="shared" si="16"/>
        <v>0</v>
      </c>
    </row>
    <row r="79" spans="1:16" ht="12.75" x14ac:dyDescent="0.2">
      <c r="A79" s="277" t="s">
        <v>63</v>
      </c>
      <c r="B79" s="276" t="s">
        <v>58</v>
      </c>
      <c r="C79" s="75" t="s">
        <v>22</v>
      </c>
      <c r="D79" s="70"/>
      <c r="E79" s="71">
        <v>0</v>
      </c>
      <c r="F79" s="71">
        <v>0</v>
      </c>
      <c r="G79" s="72">
        <f t="shared" si="17"/>
        <v>0</v>
      </c>
      <c r="H79" s="71">
        <v>0</v>
      </c>
      <c r="I79" s="71">
        <v>0</v>
      </c>
      <c r="J79" s="72">
        <f t="shared" ref="J79:J87" si="18">SUM(H79,I79)</f>
        <v>0</v>
      </c>
      <c r="K79" s="71">
        <v>8</v>
      </c>
      <c r="L79" s="71">
        <v>3</v>
      </c>
      <c r="M79" s="72">
        <f t="shared" si="15"/>
        <v>11</v>
      </c>
      <c r="N79" s="71">
        <f t="shared" ref="N79:N87" si="19">SUM(H79,K79)</f>
        <v>8</v>
      </c>
      <c r="O79" s="71">
        <f t="shared" ref="O79:O87" si="20">I79+L79</f>
        <v>3</v>
      </c>
      <c r="P79" s="73">
        <f t="shared" si="16"/>
        <v>11</v>
      </c>
    </row>
    <row r="80" spans="1:16" ht="12.75" x14ac:dyDescent="0.2">
      <c r="A80" s="277" t="s">
        <v>64</v>
      </c>
      <c r="B80" s="276" t="s">
        <v>58</v>
      </c>
      <c r="C80" s="75" t="s">
        <v>22</v>
      </c>
      <c r="D80" s="70"/>
      <c r="E80" s="71">
        <v>0</v>
      </c>
      <c r="F80" s="71">
        <v>0</v>
      </c>
      <c r="G80" s="72">
        <f t="shared" si="17"/>
        <v>0</v>
      </c>
      <c r="H80" s="71">
        <v>0</v>
      </c>
      <c r="I80" s="71">
        <v>0</v>
      </c>
      <c r="J80" s="72">
        <f t="shared" si="18"/>
        <v>0</v>
      </c>
      <c r="K80" s="71">
        <v>8</v>
      </c>
      <c r="L80" s="71">
        <v>1</v>
      </c>
      <c r="M80" s="72">
        <f t="shared" si="15"/>
        <v>9</v>
      </c>
      <c r="N80" s="71">
        <f t="shared" si="19"/>
        <v>8</v>
      </c>
      <c r="O80" s="71">
        <f t="shared" si="20"/>
        <v>1</v>
      </c>
      <c r="P80" s="73">
        <f t="shared" si="16"/>
        <v>9</v>
      </c>
    </row>
    <row r="81" spans="1:16" ht="12.75" x14ac:dyDescent="0.2">
      <c r="A81" s="277" t="s">
        <v>65</v>
      </c>
      <c r="B81" s="276" t="s">
        <v>58</v>
      </c>
      <c r="C81" s="75" t="s">
        <v>22</v>
      </c>
      <c r="D81" s="70"/>
      <c r="E81" s="71">
        <v>0</v>
      </c>
      <c r="F81" s="71">
        <v>0</v>
      </c>
      <c r="G81" s="72">
        <f t="shared" si="17"/>
        <v>0</v>
      </c>
      <c r="H81" s="71">
        <v>0</v>
      </c>
      <c r="I81" s="71">
        <v>0</v>
      </c>
      <c r="J81" s="72">
        <f t="shared" si="18"/>
        <v>0</v>
      </c>
      <c r="K81" s="71">
        <v>6</v>
      </c>
      <c r="L81" s="71">
        <v>6</v>
      </c>
      <c r="M81" s="72">
        <f t="shared" si="15"/>
        <v>12</v>
      </c>
      <c r="N81" s="71">
        <f>SUM(H81,K81)</f>
        <v>6</v>
      </c>
      <c r="O81" s="71">
        <f>I81+L81</f>
        <v>6</v>
      </c>
      <c r="P81" s="73">
        <f t="shared" si="16"/>
        <v>12</v>
      </c>
    </row>
    <row r="82" spans="1:16" ht="12.75" x14ac:dyDescent="0.2">
      <c r="A82" s="277" t="s">
        <v>66</v>
      </c>
      <c r="B82" s="276" t="s">
        <v>58</v>
      </c>
      <c r="C82" s="75" t="s">
        <v>22</v>
      </c>
      <c r="D82" s="70"/>
      <c r="E82" s="71">
        <v>0</v>
      </c>
      <c r="F82" s="71">
        <v>0</v>
      </c>
      <c r="G82" s="72">
        <f t="shared" si="17"/>
        <v>0</v>
      </c>
      <c r="H82" s="71">
        <v>0</v>
      </c>
      <c r="I82" s="71">
        <v>0</v>
      </c>
      <c r="J82" s="72">
        <f t="shared" si="18"/>
        <v>0</v>
      </c>
      <c r="K82" s="71">
        <v>4</v>
      </c>
      <c r="L82" s="71">
        <v>8</v>
      </c>
      <c r="M82" s="72">
        <f t="shared" si="15"/>
        <v>12</v>
      </c>
      <c r="N82" s="71">
        <f t="shared" si="19"/>
        <v>4</v>
      </c>
      <c r="O82" s="71">
        <f t="shared" si="20"/>
        <v>8</v>
      </c>
      <c r="P82" s="73">
        <f t="shared" si="16"/>
        <v>12</v>
      </c>
    </row>
    <row r="83" spans="1:16" ht="12.75" x14ac:dyDescent="0.2">
      <c r="A83" s="277" t="s">
        <v>67</v>
      </c>
      <c r="B83" s="276" t="s">
        <v>58</v>
      </c>
      <c r="C83" s="75" t="s">
        <v>22</v>
      </c>
      <c r="D83" s="70"/>
      <c r="E83" s="71">
        <v>0</v>
      </c>
      <c r="F83" s="71">
        <v>0</v>
      </c>
      <c r="G83" s="72">
        <f t="shared" si="17"/>
        <v>0</v>
      </c>
      <c r="H83" s="71">
        <v>0</v>
      </c>
      <c r="I83" s="71">
        <v>0</v>
      </c>
      <c r="J83" s="72">
        <f t="shared" si="18"/>
        <v>0</v>
      </c>
      <c r="K83" s="71">
        <v>5</v>
      </c>
      <c r="L83" s="71">
        <v>5</v>
      </c>
      <c r="M83" s="72">
        <f t="shared" si="15"/>
        <v>10</v>
      </c>
      <c r="N83" s="71">
        <f t="shared" si="19"/>
        <v>5</v>
      </c>
      <c r="O83" s="71">
        <f t="shared" si="20"/>
        <v>5</v>
      </c>
      <c r="P83" s="73">
        <f t="shared" si="16"/>
        <v>10</v>
      </c>
    </row>
    <row r="84" spans="1:16" ht="12.75" x14ac:dyDescent="0.2">
      <c r="A84" s="277" t="s">
        <v>68</v>
      </c>
      <c r="B84" s="276" t="s">
        <v>58</v>
      </c>
      <c r="C84" s="75" t="s">
        <v>22</v>
      </c>
      <c r="D84" s="70"/>
      <c r="E84" s="71">
        <v>0</v>
      </c>
      <c r="F84" s="71">
        <v>0</v>
      </c>
      <c r="G84" s="72">
        <f t="shared" si="17"/>
        <v>0</v>
      </c>
      <c r="H84" s="71">
        <v>0</v>
      </c>
      <c r="I84" s="71">
        <v>0</v>
      </c>
      <c r="J84" s="72">
        <f t="shared" si="18"/>
        <v>0</v>
      </c>
      <c r="K84" s="71">
        <v>2</v>
      </c>
      <c r="L84" s="71">
        <v>5</v>
      </c>
      <c r="M84" s="72">
        <f t="shared" si="15"/>
        <v>7</v>
      </c>
      <c r="N84" s="71">
        <f t="shared" si="19"/>
        <v>2</v>
      </c>
      <c r="O84" s="71">
        <f t="shared" si="20"/>
        <v>5</v>
      </c>
      <c r="P84" s="73">
        <f t="shared" si="16"/>
        <v>7</v>
      </c>
    </row>
    <row r="85" spans="1:16" ht="12.75" x14ac:dyDescent="0.2">
      <c r="A85" s="277" t="s">
        <v>69</v>
      </c>
      <c r="B85" s="276" t="s">
        <v>58</v>
      </c>
      <c r="C85" s="75" t="s">
        <v>22</v>
      </c>
      <c r="D85" s="70"/>
      <c r="E85" s="71">
        <v>0</v>
      </c>
      <c r="F85" s="71">
        <v>0</v>
      </c>
      <c r="G85" s="72">
        <f t="shared" si="17"/>
        <v>0</v>
      </c>
      <c r="H85" s="71">
        <v>0</v>
      </c>
      <c r="I85" s="71">
        <v>0</v>
      </c>
      <c r="J85" s="72">
        <f t="shared" si="18"/>
        <v>0</v>
      </c>
      <c r="K85" s="71">
        <v>6</v>
      </c>
      <c r="L85" s="71">
        <v>5</v>
      </c>
      <c r="M85" s="72">
        <f t="shared" si="15"/>
        <v>11</v>
      </c>
      <c r="N85" s="71">
        <f t="shared" si="19"/>
        <v>6</v>
      </c>
      <c r="O85" s="71">
        <f t="shared" si="20"/>
        <v>5</v>
      </c>
      <c r="P85" s="73">
        <f t="shared" si="16"/>
        <v>11</v>
      </c>
    </row>
    <row r="86" spans="1:16" ht="22.5" x14ac:dyDescent="0.2">
      <c r="A86" s="277" t="s">
        <v>70</v>
      </c>
      <c r="B86" s="276" t="s">
        <v>60</v>
      </c>
      <c r="C86" s="75" t="s">
        <v>22</v>
      </c>
      <c r="D86" s="70"/>
      <c r="E86" s="71">
        <v>0</v>
      </c>
      <c r="F86" s="71">
        <v>0</v>
      </c>
      <c r="G86" s="72">
        <f t="shared" si="17"/>
        <v>0</v>
      </c>
      <c r="H86" s="71">
        <v>0</v>
      </c>
      <c r="I86" s="71">
        <v>0</v>
      </c>
      <c r="J86" s="72">
        <f t="shared" si="18"/>
        <v>0</v>
      </c>
      <c r="K86" s="71">
        <v>0</v>
      </c>
      <c r="L86" s="71">
        <v>0</v>
      </c>
      <c r="M86" s="72">
        <f t="shared" si="15"/>
        <v>0</v>
      </c>
      <c r="N86" s="71">
        <f t="shared" si="19"/>
        <v>0</v>
      </c>
      <c r="O86" s="71">
        <f t="shared" si="20"/>
        <v>0</v>
      </c>
      <c r="P86" s="73">
        <f t="shared" si="16"/>
        <v>0</v>
      </c>
    </row>
    <row r="87" spans="1:16" ht="13.5" thickBot="1" x14ac:dyDescent="0.25">
      <c r="A87" s="278" t="s">
        <v>71</v>
      </c>
      <c r="B87" s="279" t="s">
        <v>58</v>
      </c>
      <c r="C87" s="77" t="s">
        <v>22</v>
      </c>
      <c r="D87" s="78"/>
      <c r="E87" s="79">
        <v>0</v>
      </c>
      <c r="F87" s="79">
        <v>0</v>
      </c>
      <c r="G87" s="80">
        <f t="shared" si="17"/>
        <v>0</v>
      </c>
      <c r="H87" s="79">
        <v>0</v>
      </c>
      <c r="I87" s="79">
        <v>0</v>
      </c>
      <c r="J87" s="80">
        <f t="shared" si="18"/>
        <v>0</v>
      </c>
      <c r="K87" s="79">
        <v>8</v>
      </c>
      <c r="L87" s="79">
        <v>1</v>
      </c>
      <c r="M87" s="80">
        <f t="shared" si="15"/>
        <v>9</v>
      </c>
      <c r="N87" s="71">
        <f t="shared" si="19"/>
        <v>8</v>
      </c>
      <c r="O87" s="71">
        <f t="shared" si="20"/>
        <v>1</v>
      </c>
      <c r="P87" s="81">
        <f t="shared" si="16"/>
        <v>9</v>
      </c>
    </row>
    <row r="88" spans="1:16" ht="13.5" thickBot="1" x14ac:dyDescent="0.25">
      <c r="A88" s="375" t="s">
        <v>37</v>
      </c>
      <c r="B88" s="367"/>
      <c r="C88" s="367"/>
      <c r="D88" s="367"/>
      <c r="E88" s="64">
        <f>SUM(E77:E87)</f>
        <v>0</v>
      </c>
      <c r="F88" s="64">
        <f t="shared" ref="F88:P88" si="21">SUM(F77:F87)</f>
        <v>0</v>
      </c>
      <c r="G88" s="64">
        <f t="shared" si="21"/>
        <v>0</v>
      </c>
      <c r="H88" s="64">
        <f t="shared" si="21"/>
        <v>0</v>
      </c>
      <c r="I88" s="64">
        <f t="shared" si="21"/>
        <v>0</v>
      </c>
      <c r="J88" s="64">
        <f t="shared" si="21"/>
        <v>0</v>
      </c>
      <c r="K88" s="64">
        <f t="shared" si="21"/>
        <v>47</v>
      </c>
      <c r="L88" s="64">
        <f t="shared" si="21"/>
        <v>34</v>
      </c>
      <c r="M88" s="64">
        <f t="shared" si="21"/>
        <v>81</v>
      </c>
      <c r="N88" s="64">
        <f t="shared" si="21"/>
        <v>47</v>
      </c>
      <c r="O88" s="64">
        <f t="shared" si="21"/>
        <v>34</v>
      </c>
      <c r="P88" s="64">
        <f t="shared" si="21"/>
        <v>81</v>
      </c>
    </row>
    <row r="89" spans="1:16" ht="13.5" thickBot="1" x14ac:dyDescent="0.25">
      <c r="A89" s="170"/>
      <c r="B89" s="41"/>
      <c r="C89" s="41"/>
      <c r="D89" s="41"/>
      <c r="E89" s="42"/>
      <c r="F89" s="42"/>
      <c r="G89" s="42"/>
      <c r="H89" s="42"/>
      <c r="I89" s="42"/>
      <c r="J89" s="82"/>
      <c r="K89" s="43"/>
      <c r="L89" s="43"/>
      <c r="M89" s="43"/>
      <c r="N89" s="43"/>
      <c r="O89" s="43"/>
      <c r="P89" s="43"/>
    </row>
    <row r="90" spans="1:16" ht="13.5" thickBot="1" x14ac:dyDescent="0.25">
      <c r="A90" s="24" t="s">
        <v>38</v>
      </c>
      <c r="B90" s="25"/>
      <c r="C90" s="25"/>
      <c r="D90" s="25"/>
      <c r="E90" s="26" t="s">
        <v>16</v>
      </c>
      <c r="F90" s="26" t="s">
        <v>17</v>
      </c>
      <c r="G90" s="26" t="s">
        <v>18</v>
      </c>
      <c r="H90" s="26" t="s">
        <v>16</v>
      </c>
      <c r="I90" s="26" t="s">
        <v>17</v>
      </c>
      <c r="J90" s="26" t="s">
        <v>18</v>
      </c>
      <c r="K90" s="26" t="s">
        <v>16</v>
      </c>
      <c r="L90" s="26" t="s">
        <v>17</v>
      </c>
      <c r="M90" s="26" t="s">
        <v>18</v>
      </c>
      <c r="N90" s="26" t="s">
        <v>16</v>
      </c>
      <c r="O90" s="26" t="s">
        <v>17</v>
      </c>
      <c r="P90" s="27" t="s">
        <v>18</v>
      </c>
    </row>
    <row r="91" spans="1:16" ht="12.75" x14ac:dyDescent="0.2">
      <c r="A91" s="267" t="s">
        <v>72</v>
      </c>
      <c r="B91" s="265" t="s">
        <v>58</v>
      </c>
      <c r="C91" s="75" t="s">
        <v>22</v>
      </c>
      <c r="D91" s="83"/>
      <c r="E91" s="61">
        <v>0</v>
      </c>
      <c r="F91" s="61">
        <v>0</v>
      </c>
      <c r="G91" s="61">
        <v>0</v>
      </c>
      <c r="H91" s="61">
        <v>0</v>
      </c>
      <c r="I91" s="61">
        <v>0</v>
      </c>
      <c r="J91" s="72">
        <f>SUM(H91,I91)</f>
        <v>0</v>
      </c>
      <c r="K91" s="71">
        <v>8</v>
      </c>
      <c r="L91" s="71">
        <v>17</v>
      </c>
      <c r="M91" s="72">
        <f>SUM(K91:L91)</f>
        <v>25</v>
      </c>
      <c r="N91" s="71">
        <f>SUM(H91,K91)</f>
        <v>8</v>
      </c>
      <c r="O91" s="71">
        <f>SUM(I91,L91)</f>
        <v>17</v>
      </c>
      <c r="P91" s="73">
        <f>SUM(N91:O91)</f>
        <v>25</v>
      </c>
    </row>
    <row r="92" spans="1:16" ht="23.25" thickBot="1" x14ac:dyDescent="0.25">
      <c r="A92" s="277" t="s">
        <v>73</v>
      </c>
      <c r="B92" s="276" t="s">
        <v>60</v>
      </c>
      <c r="C92" s="75" t="s">
        <v>22</v>
      </c>
      <c r="D92" s="70"/>
      <c r="E92" s="217">
        <v>7</v>
      </c>
      <c r="F92" s="217">
        <v>6</v>
      </c>
      <c r="G92" s="61">
        <f>SUM(E92:F92)</f>
        <v>13</v>
      </c>
      <c r="H92" s="71">
        <v>2</v>
      </c>
      <c r="I92" s="71">
        <v>5</v>
      </c>
      <c r="J92" s="61">
        <f>SUM(H92:I92)</f>
        <v>7</v>
      </c>
      <c r="K92" s="71">
        <v>9</v>
      </c>
      <c r="L92" s="71">
        <v>1</v>
      </c>
      <c r="M92" s="61">
        <f>SUM(K92:L92)</f>
        <v>10</v>
      </c>
      <c r="N92" s="71">
        <f>SUM(H92,K92)</f>
        <v>11</v>
      </c>
      <c r="O92" s="71">
        <f>SUM(I92,L92)</f>
        <v>6</v>
      </c>
      <c r="P92" s="84">
        <f>SUM(N92:O92)</f>
        <v>17</v>
      </c>
    </row>
    <row r="93" spans="1:16" ht="13.5" thickBot="1" x14ac:dyDescent="0.25">
      <c r="A93" s="375" t="s">
        <v>37</v>
      </c>
      <c r="B93" s="367"/>
      <c r="C93" s="367"/>
      <c r="D93" s="367"/>
      <c r="E93" s="64">
        <f>SUM(E91:E92)</f>
        <v>7</v>
      </c>
      <c r="F93" s="64">
        <f t="shared" ref="F93:P93" si="22">SUM(F91:F92)</f>
        <v>6</v>
      </c>
      <c r="G93" s="64">
        <f t="shared" si="22"/>
        <v>13</v>
      </c>
      <c r="H93" s="64">
        <f t="shared" si="22"/>
        <v>2</v>
      </c>
      <c r="I93" s="64">
        <f t="shared" si="22"/>
        <v>5</v>
      </c>
      <c r="J93" s="64">
        <f t="shared" si="22"/>
        <v>7</v>
      </c>
      <c r="K93" s="64">
        <f t="shared" si="22"/>
        <v>17</v>
      </c>
      <c r="L93" s="64">
        <f t="shared" si="22"/>
        <v>18</v>
      </c>
      <c r="M93" s="64">
        <f t="shared" si="22"/>
        <v>35</v>
      </c>
      <c r="N93" s="64">
        <f t="shared" si="22"/>
        <v>19</v>
      </c>
      <c r="O93" s="64">
        <f t="shared" si="22"/>
        <v>23</v>
      </c>
      <c r="P93" s="64">
        <f t="shared" si="22"/>
        <v>42</v>
      </c>
    </row>
    <row r="94" spans="1:16" ht="13.5" thickBot="1" x14ac:dyDescent="0.25">
      <c r="A94" s="368" t="s">
        <v>54</v>
      </c>
      <c r="B94" s="369"/>
      <c r="C94" s="369"/>
      <c r="D94" s="369"/>
      <c r="E94" s="85">
        <f t="shared" ref="E94:P94" si="23">SUM(E73,E88,E93)</f>
        <v>445</v>
      </c>
      <c r="F94" s="85">
        <f t="shared" si="23"/>
        <v>430</v>
      </c>
      <c r="G94" s="85">
        <f t="shared" si="23"/>
        <v>875</v>
      </c>
      <c r="H94" s="85">
        <f t="shared" si="23"/>
        <v>196</v>
      </c>
      <c r="I94" s="85">
        <f t="shared" si="23"/>
        <v>159</v>
      </c>
      <c r="J94" s="85">
        <f t="shared" si="23"/>
        <v>355</v>
      </c>
      <c r="K94" s="85">
        <f t="shared" si="23"/>
        <v>1247</v>
      </c>
      <c r="L94" s="85">
        <f t="shared" si="23"/>
        <v>917</v>
      </c>
      <c r="M94" s="85">
        <f t="shared" si="23"/>
        <v>2164</v>
      </c>
      <c r="N94" s="85">
        <f t="shared" si="23"/>
        <v>1443</v>
      </c>
      <c r="O94" s="85">
        <f t="shared" si="23"/>
        <v>1076</v>
      </c>
      <c r="P94" s="85">
        <f t="shared" si="23"/>
        <v>2519</v>
      </c>
    </row>
    <row r="95" spans="1:16" ht="12.75" x14ac:dyDescent="0.2">
      <c r="A95" s="66"/>
      <c r="B95" s="66"/>
      <c r="C95" s="66"/>
      <c r="D95" s="6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</row>
    <row r="96" spans="1:16" ht="12.75" x14ac:dyDescent="0.2">
      <c r="A96" s="66"/>
      <c r="B96" s="66"/>
      <c r="C96" s="66"/>
      <c r="D96" s="6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</row>
    <row r="97" spans="1:16" ht="12.75" x14ac:dyDescent="0.2">
      <c r="A97" s="66"/>
      <c r="B97" s="66"/>
      <c r="C97" s="66"/>
      <c r="D97" s="6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</row>
    <row r="98" spans="1:16" ht="12.75" x14ac:dyDescent="0.2">
      <c r="A98" s="66"/>
      <c r="B98" s="66"/>
      <c r="C98" s="66"/>
      <c r="D98" s="6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</row>
    <row r="99" spans="1:16" ht="12.75" x14ac:dyDescent="0.2">
      <c r="A99" s="66"/>
      <c r="B99" s="66"/>
      <c r="C99" s="66"/>
      <c r="D99" s="6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</row>
    <row r="100" spans="1:16" ht="12.75" x14ac:dyDescent="0.2">
      <c r="A100" s="66"/>
      <c r="B100" s="66"/>
      <c r="C100" s="66"/>
      <c r="D100" s="6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</row>
    <row r="101" spans="1:16" ht="13.5" thickBot="1" x14ac:dyDescent="0.25">
      <c r="A101" s="52"/>
      <c r="B101" s="41"/>
      <c r="C101" s="41"/>
      <c r="D101" s="41"/>
      <c r="E101" s="42"/>
      <c r="F101" s="42"/>
      <c r="G101" s="42"/>
      <c r="H101" s="42"/>
      <c r="I101" s="42"/>
      <c r="J101" s="82"/>
      <c r="K101" s="43"/>
      <c r="L101" s="43"/>
      <c r="M101" s="43"/>
      <c r="N101" s="43"/>
      <c r="O101" s="43"/>
      <c r="P101" s="43"/>
    </row>
    <row r="102" spans="1:16" ht="13.5" thickBot="1" x14ac:dyDescent="0.25">
      <c r="A102" s="370" t="s">
        <v>74</v>
      </c>
      <c r="B102" s="371"/>
      <c r="C102" s="371"/>
      <c r="D102" s="371"/>
      <c r="E102" s="371"/>
      <c r="F102" s="371"/>
      <c r="G102" s="372"/>
      <c r="H102" s="354" t="s">
        <v>7</v>
      </c>
      <c r="I102" s="355"/>
      <c r="J102" s="355"/>
      <c r="K102" s="355"/>
      <c r="L102" s="355"/>
      <c r="M102" s="355"/>
      <c r="N102" s="355"/>
      <c r="O102" s="355"/>
      <c r="P102" s="356"/>
    </row>
    <row r="103" spans="1:16" ht="13.5" thickBot="1" x14ac:dyDescent="0.25">
      <c r="A103" s="15" t="s">
        <v>8</v>
      </c>
      <c r="B103" s="16" t="s">
        <v>56</v>
      </c>
      <c r="C103" s="17" t="s">
        <v>10</v>
      </c>
      <c r="D103" s="25"/>
      <c r="E103" s="351" t="s">
        <v>11</v>
      </c>
      <c r="F103" s="351"/>
      <c r="G103" s="351"/>
      <c r="H103" s="374" t="s">
        <v>12</v>
      </c>
      <c r="I103" s="351"/>
      <c r="J103" s="351"/>
      <c r="K103" s="351" t="s">
        <v>13</v>
      </c>
      <c r="L103" s="351"/>
      <c r="M103" s="351"/>
      <c r="N103" s="351" t="s">
        <v>14</v>
      </c>
      <c r="O103" s="351"/>
      <c r="P103" s="373"/>
    </row>
    <row r="104" spans="1:16" ht="13.5" thickBot="1" x14ac:dyDescent="0.25">
      <c r="A104" s="24" t="s">
        <v>15</v>
      </c>
      <c r="B104" s="25"/>
      <c r="C104" s="25"/>
      <c r="D104" s="25"/>
      <c r="E104" s="26" t="s">
        <v>16</v>
      </c>
      <c r="F104" s="26" t="s">
        <v>17</v>
      </c>
      <c r="G104" s="26" t="s">
        <v>18</v>
      </c>
      <c r="H104" s="26" t="s">
        <v>16</v>
      </c>
      <c r="I104" s="26" t="s">
        <v>17</v>
      </c>
      <c r="J104" s="26" t="s">
        <v>18</v>
      </c>
      <c r="K104" s="26" t="s">
        <v>16</v>
      </c>
      <c r="L104" s="26" t="s">
        <v>17</v>
      </c>
      <c r="M104" s="26" t="s">
        <v>18</v>
      </c>
      <c r="N104" s="26" t="s">
        <v>16</v>
      </c>
      <c r="O104" s="26" t="s">
        <v>17</v>
      </c>
      <c r="P104" s="27" t="s">
        <v>18</v>
      </c>
    </row>
    <row r="105" spans="1:16" ht="12.75" x14ac:dyDescent="0.2">
      <c r="A105" s="87" t="s">
        <v>26</v>
      </c>
      <c r="B105" s="147" t="s">
        <v>75</v>
      </c>
      <c r="C105" s="59" t="s">
        <v>76</v>
      </c>
      <c r="D105" s="83"/>
      <c r="E105" s="61">
        <v>11</v>
      </c>
      <c r="F105" s="61">
        <v>14</v>
      </c>
      <c r="G105" s="61">
        <f>SUM(E105:F105)</f>
        <v>25</v>
      </c>
      <c r="H105" s="61">
        <v>16</v>
      </c>
      <c r="I105" s="62">
        <v>21</v>
      </c>
      <c r="J105" s="61">
        <f>SUM(H105:I105)</f>
        <v>37</v>
      </c>
      <c r="K105" s="62">
        <v>76</v>
      </c>
      <c r="L105" s="62">
        <v>89</v>
      </c>
      <c r="M105" s="61">
        <f>SUM(K105:L105)</f>
        <v>165</v>
      </c>
      <c r="N105" s="62">
        <f t="shared" ref="N105:O115" si="24">SUM(H105,K105)</f>
        <v>92</v>
      </c>
      <c r="O105" s="62">
        <f t="shared" si="24"/>
        <v>110</v>
      </c>
      <c r="P105" s="251">
        <f>SUM(N105:O105)</f>
        <v>202</v>
      </c>
    </row>
    <row r="106" spans="1:16" ht="22.5" x14ac:dyDescent="0.2">
      <c r="A106" s="45" t="s">
        <v>77</v>
      </c>
      <c r="B106" s="74" t="s">
        <v>210</v>
      </c>
      <c r="C106" s="59" t="s">
        <v>76</v>
      </c>
      <c r="D106" s="70"/>
      <c r="E106" s="71">
        <v>15</v>
      </c>
      <c r="F106" s="71">
        <v>24</v>
      </c>
      <c r="G106" s="72">
        <f t="shared" ref="G106:G115" si="25">SUM(E106:F106)</f>
        <v>39</v>
      </c>
      <c r="H106" s="71">
        <v>8</v>
      </c>
      <c r="I106" s="71">
        <v>15</v>
      </c>
      <c r="J106" s="72">
        <f t="shared" ref="J106:J115" si="26">SUM(H106:I106)</f>
        <v>23</v>
      </c>
      <c r="K106" s="71">
        <v>19</v>
      </c>
      <c r="L106" s="71">
        <v>28</v>
      </c>
      <c r="M106" s="61">
        <f>SUM(K106:L106)</f>
        <v>47</v>
      </c>
      <c r="N106" s="71">
        <f t="shared" si="24"/>
        <v>27</v>
      </c>
      <c r="O106" s="71">
        <f t="shared" si="24"/>
        <v>43</v>
      </c>
      <c r="P106" s="252">
        <f t="shared" ref="P106:P115" si="27">SUM(N106:O106)</f>
        <v>70</v>
      </c>
    </row>
    <row r="107" spans="1:16" ht="12.75" x14ac:dyDescent="0.2">
      <c r="A107" s="69" t="s">
        <v>78</v>
      </c>
      <c r="B107" s="74" t="s">
        <v>79</v>
      </c>
      <c r="C107" s="94" t="s">
        <v>76</v>
      </c>
      <c r="D107" s="70"/>
      <c r="E107" s="71">
        <v>99</v>
      </c>
      <c r="F107" s="71">
        <v>127</v>
      </c>
      <c r="G107" s="72">
        <f t="shared" si="25"/>
        <v>226</v>
      </c>
      <c r="H107" s="71">
        <v>58</v>
      </c>
      <c r="I107" s="71">
        <v>84</v>
      </c>
      <c r="J107" s="72">
        <f t="shared" si="26"/>
        <v>142</v>
      </c>
      <c r="K107" s="71">
        <v>388</v>
      </c>
      <c r="L107" s="71">
        <v>519</v>
      </c>
      <c r="M107" s="72">
        <f t="shared" ref="M107:M115" si="28">SUM(K107:L107)</f>
        <v>907</v>
      </c>
      <c r="N107" s="71">
        <f t="shared" si="24"/>
        <v>446</v>
      </c>
      <c r="O107" s="71">
        <f t="shared" si="24"/>
        <v>603</v>
      </c>
      <c r="P107" s="120">
        <f t="shared" si="27"/>
        <v>1049</v>
      </c>
    </row>
    <row r="108" spans="1:16" ht="22.5" x14ac:dyDescent="0.2">
      <c r="A108" s="69" t="s">
        <v>80</v>
      </c>
      <c r="B108" s="74" t="s">
        <v>81</v>
      </c>
      <c r="C108" s="94" t="s">
        <v>76</v>
      </c>
      <c r="D108" s="70"/>
      <c r="E108" s="71">
        <v>0</v>
      </c>
      <c r="F108" s="71">
        <v>0</v>
      </c>
      <c r="G108" s="72">
        <f t="shared" si="25"/>
        <v>0</v>
      </c>
      <c r="H108" s="71">
        <v>0</v>
      </c>
      <c r="I108" s="71">
        <v>0</v>
      </c>
      <c r="J108" s="72">
        <f t="shared" si="26"/>
        <v>0</v>
      </c>
      <c r="K108" s="71">
        <v>13</v>
      </c>
      <c r="L108" s="71">
        <v>17</v>
      </c>
      <c r="M108" s="72">
        <f t="shared" si="28"/>
        <v>30</v>
      </c>
      <c r="N108" s="71">
        <f t="shared" si="24"/>
        <v>13</v>
      </c>
      <c r="O108" s="71">
        <f t="shared" si="24"/>
        <v>17</v>
      </c>
      <c r="P108" s="120">
        <f t="shared" si="27"/>
        <v>30</v>
      </c>
    </row>
    <row r="109" spans="1:16" ht="12.75" x14ac:dyDescent="0.2">
      <c r="A109" s="88" t="s">
        <v>82</v>
      </c>
      <c r="B109" s="76" t="s">
        <v>81</v>
      </c>
      <c r="C109" s="59" t="s">
        <v>76</v>
      </c>
      <c r="D109" s="78"/>
      <c r="E109" s="71">
        <v>8</v>
      </c>
      <c r="F109" s="71">
        <v>11</v>
      </c>
      <c r="G109" s="72">
        <f t="shared" si="25"/>
        <v>19</v>
      </c>
      <c r="H109" s="71">
        <v>8</v>
      </c>
      <c r="I109" s="71">
        <v>10</v>
      </c>
      <c r="J109" s="72">
        <f t="shared" si="26"/>
        <v>18</v>
      </c>
      <c r="K109" s="71">
        <v>26</v>
      </c>
      <c r="L109" s="71">
        <v>19</v>
      </c>
      <c r="M109" s="72">
        <f t="shared" si="28"/>
        <v>45</v>
      </c>
      <c r="N109" s="71">
        <f t="shared" si="24"/>
        <v>34</v>
      </c>
      <c r="O109" s="71">
        <f t="shared" si="24"/>
        <v>29</v>
      </c>
      <c r="P109" s="252">
        <f t="shared" si="27"/>
        <v>63</v>
      </c>
    </row>
    <row r="110" spans="1:16" ht="12.75" x14ac:dyDescent="0.2">
      <c r="A110" s="88" t="s">
        <v>83</v>
      </c>
      <c r="B110" s="76" t="s">
        <v>81</v>
      </c>
      <c r="C110" s="59" t="s">
        <v>76</v>
      </c>
      <c r="D110" s="78"/>
      <c r="E110" s="71">
        <v>0</v>
      </c>
      <c r="F110" s="71">
        <v>0</v>
      </c>
      <c r="G110" s="72">
        <f t="shared" si="25"/>
        <v>0</v>
      </c>
      <c r="H110" s="71">
        <v>0</v>
      </c>
      <c r="I110" s="71">
        <v>0</v>
      </c>
      <c r="J110" s="72">
        <f t="shared" si="26"/>
        <v>0</v>
      </c>
      <c r="K110" s="71">
        <v>70</v>
      </c>
      <c r="L110" s="71">
        <v>75</v>
      </c>
      <c r="M110" s="72">
        <f t="shared" si="28"/>
        <v>145</v>
      </c>
      <c r="N110" s="71">
        <f t="shared" si="24"/>
        <v>70</v>
      </c>
      <c r="O110" s="71">
        <f t="shared" si="24"/>
        <v>75</v>
      </c>
      <c r="P110" s="252">
        <f t="shared" si="27"/>
        <v>145</v>
      </c>
    </row>
    <row r="111" spans="1:16" ht="12.75" x14ac:dyDescent="0.2">
      <c r="A111" s="88" t="s">
        <v>84</v>
      </c>
      <c r="B111" s="76" t="s">
        <v>81</v>
      </c>
      <c r="C111" s="59" t="s">
        <v>76</v>
      </c>
      <c r="D111" s="78"/>
      <c r="E111" s="71">
        <v>55</v>
      </c>
      <c r="F111" s="71">
        <v>39</v>
      </c>
      <c r="G111" s="72">
        <f t="shared" si="25"/>
        <v>94</v>
      </c>
      <c r="H111" s="71">
        <v>53</v>
      </c>
      <c r="I111" s="71">
        <v>39</v>
      </c>
      <c r="J111" s="72">
        <f t="shared" si="26"/>
        <v>92</v>
      </c>
      <c r="K111" s="71">
        <v>150</v>
      </c>
      <c r="L111" s="71">
        <v>117</v>
      </c>
      <c r="M111" s="72">
        <f t="shared" si="28"/>
        <v>267</v>
      </c>
      <c r="N111" s="71">
        <f t="shared" si="24"/>
        <v>203</v>
      </c>
      <c r="O111" s="71">
        <f t="shared" si="24"/>
        <v>156</v>
      </c>
      <c r="P111" s="252">
        <f>SUM(N111:O111)</f>
        <v>359</v>
      </c>
    </row>
    <row r="112" spans="1:16" ht="13.5" thickBot="1" x14ac:dyDescent="0.25">
      <c r="A112" s="51" t="s">
        <v>85</v>
      </c>
      <c r="B112" s="97" t="s">
        <v>81</v>
      </c>
      <c r="C112" s="98" t="s">
        <v>76</v>
      </c>
      <c r="D112" s="148"/>
      <c r="E112" s="99">
        <v>0</v>
      </c>
      <c r="F112" s="99">
        <v>0</v>
      </c>
      <c r="G112" s="85">
        <f t="shared" si="25"/>
        <v>0</v>
      </c>
      <c r="H112" s="99">
        <v>0</v>
      </c>
      <c r="I112" s="99">
        <v>0</v>
      </c>
      <c r="J112" s="85">
        <f t="shared" si="26"/>
        <v>0</v>
      </c>
      <c r="K112" s="99">
        <v>14</v>
      </c>
      <c r="L112" s="99">
        <v>6</v>
      </c>
      <c r="M112" s="85">
        <f t="shared" si="28"/>
        <v>20</v>
      </c>
      <c r="N112" s="99">
        <f t="shared" si="24"/>
        <v>14</v>
      </c>
      <c r="O112" s="99">
        <f t="shared" si="24"/>
        <v>6</v>
      </c>
      <c r="P112" s="253">
        <f t="shared" si="27"/>
        <v>20</v>
      </c>
    </row>
    <row r="113" spans="1:16" ht="12.75" x14ac:dyDescent="0.2">
      <c r="A113" s="44" t="s">
        <v>86</v>
      </c>
      <c r="B113" s="109" t="s">
        <v>81</v>
      </c>
      <c r="C113" s="110" t="s">
        <v>76</v>
      </c>
      <c r="D113" s="111"/>
      <c r="E113" s="112">
        <v>31</v>
      </c>
      <c r="F113" s="112">
        <v>16</v>
      </c>
      <c r="G113" s="113">
        <f t="shared" si="25"/>
        <v>47</v>
      </c>
      <c r="H113" s="112">
        <v>32</v>
      </c>
      <c r="I113" s="112">
        <v>15</v>
      </c>
      <c r="J113" s="113">
        <f>SUM(H113,I113)</f>
        <v>47</v>
      </c>
      <c r="K113" s="112">
        <v>47</v>
      </c>
      <c r="L113" s="112">
        <v>41</v>
      </c>
      <c r="M113" s="113">
        <f t="shared" si="28"/>
        <v>88</v>
      </c>
      <c r="N113" s="112">
        <f t="shared" si="24"/>
        <v>79</v>
      </c>
      <c r="O113" s="112">
        <f t="shared" si="24"/>
        <v>56</v>
      </c>
      <c r="P113" s="114">
        <f t="shared" si="27"/>
        <v>135</v>
      </c>
    </row>
    <row r="114" spans="1:16" ht="12.75" x14ac:dyDescent="0.2">
      <c r="A114" s="88" t="s">
        <v>87</v>
      </c>
      <c r="B114" s="76" t="s">
        <v>81</v>
      </c>
      <c r="C114" s="59" t="s">
        <v>76</v>
      </c>
      <c r="D114" s="78"/>
      <c r="E114" s="71">
        <v>0</v>
      </c>
      <c r="F114" s="71">
        <v>0</v>
      </c>
      <c r="G114" s="72">
        <f t="shared" si="25"/>
        <v>0</v>
      </c>
      <c r="H114" s="71">
        <v>0</v>
      </c>
      <c r="I114" s="71">
        <v>0</v>
      </c>
      <c r="J114" s="72">
        <f>SUM(H114,I114)</f>
        <v>0</v>
      </c>
      <c r="K114" s="71">
        <v>32</v>
      </c>
      <c r="L114" s="71">
        <v>50</v>
      </c>
      <c r="M114" s="72">
        <f t="shared" si="28"/>
        <v>82</v>
      </c>
      <c r="N114" s="71">
        <f t="shared" si="24"/>
        <v>32</v>
      </c>
      <c r="O114" s="71">
        <f t="shared" si="24"/>
        <v>50</v>
      </c>
      <c r="P114" s="73">
        <f t="shared" si="27"/>
        <v>82</v>
      </c>
    </row>
    <row r="115" spans="1:16" ht="13.5" thickBot="1" x14ac:dyDescent="0.25">
      <c r="A115" s="88" t="s">
        <v>88</v>
      </c>
      <c r="B115" s="76" t="s">
        <v>81</v>
      </c>
      <c r="C115" s="90" t="s">
        <v>76</v>
      </c>
      <c r="D115" s="78"/>
      <c r="E115" s="79">
        <v>27</v>
      </c>
      <c r="F115" s="79">
        <v>33</v>
      </c>
      <c r="G115" s="80">
        <f t="shared" si="25"/>
        <v>60</v>
      </c>
      <c r="H115" s="79">
        <v>27</v>
      </c>
      <c r="I115" s="79">
        <v>35</v>
      </c>
      <c r="J115" s="80">
        <f t="shared" si="26"/>
        <v>62</v>
      </c>
      <c r="K115" s="79">
        <v>61</v>
      </c>
      <c r="L115" s="79">
        <v>91</v>
      </c>
      <c r="M115" s="80">
        <f t="shared" si="28"/>
        <v>152</v>
      </c>
      <c r="N115" s="79">
        <f t="shared" si="24"/>
        <v>88</v>
      </c>
      <c r="O115" s="79">
        <f>SUM(I115,L115)</f>
        <v>126</v>
      </c>
      <c r="P115" s="81">
        <f t="shared" si="27"/>
        <v>214</v>
      </c>
    </row>
    <row r="116" spans="1:16" ht="13.5" thickBot="1" x14ac:dyDescent="0.25">
      <c r="A116" s="375" t="s">
        <v>37</v>
      </c>
      <c r="B116" s="367"/>
      <c r="C116" s="367"/>
      <c r="D116" s="367"/>
      <c r="E116" s="89">
        <f>SUM(E105:E115)</f>
        <v>246</v>
      </c>
      <c r="F116" s="89">
        <f t="shared" ref="F116:P116" si="29">SUM(F105:F115)</f>
        <v>264</v>
      </c>
      <c r="G116" s="89">
        <f t="shared" si="29"/>
        <v>510</v>
      </c>
      <c r="H116" s="89">
        <f t="shared" si="29"/>
        <v>202</v>
      </c>
      <c r="I116" s="89">
        <f t="shared" si="29"/>
        <v>219</v>
      </c>
      <c r="J116" s="89">
        <f t="shared" si="29"/>
        <v>421</v>
      </c>
      <c r="K116" s="89">
        <f t="shared" si="29"/>
        <v>896</v>
      </c>
      <c r="L116" s="89">
        <f t="shared" si="29"/>
        <v>1052</v>
      </c>
      <c r="M116" s="89">
        <f t="shared" si="29"/>
        <v>1948</v>
      </c>
      <c r="N116" s="89">
        <f t="shared" si="29"/>
        <v>1098</v>
      </c>
      <c r="O116" s="89">
        <f t="shared" si="29"/>
        <v>1271</v>
      </c>
      <c r="P116" s="89">
        <f t="shared" si="29"/>
        <v>2369</v>
      </c>
    </row>
    <row r="117" spans="1:16" ht="12.75" x14ac:dyDescent="0.2">
      <c r="A117" s="40"/>
      <c r="B117" s="40"/>
      <c r="C117" s="40"/>
      <c r="D117" s="40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</row>
    <row r="118" spans="1:16" ht="13.5" thickBot="1" x14ac:dyDescent="0.25">
      <c r="A118" s="40"/>
      <c r="B118" s="40"/>
      <c r="C118" s="40"/>
      <c r="D118" s="40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</row>
    <row r="119" spans="1:16" ht="13.5" thickBot="1" x14ac:dyDescent="0.25">
      <c r="A119" s="24" t="s">
        <v>38</v>
      </c>
      <c r="B119" s="25"/>
      <c r="C119" s="25"/>
      <c r="D119" s="25"/>
      <c r="E119" s="26" t="s">
        <v>16</v>
      </c>
      <c r="F119" s="26" t="s">
        <v>17</v>
      </c>
      <c r="G119" s="26" t="s">
        <v>18</v>
      </c>
      <c r="H119" s="26" t="s">
        <v>16</v>
      </c>
      <c r="I119" s="26" t="s">
        <v>17</v>
      </c>
      <c r="J119" s="26" t="s">
        <v>18</v>
      </c>
      <c r="K119" s="26" t="s">
        <v>16</v>
      </c>
      <c r="L119" s="26" t="s">
        <v>17</v>
      </c>
      <c r="M119" s="26" t="s">
        <v>18</v>
      </c>
      <c r="N119" s="26" t="s">
        <v>16</v>
      </c>
      <c r="O119" s="26" t="s">
        <v>17</v>
      </c>
      <c r="P119" s="27" t="s">
        <v>18</v>
      </c>
    </row>
    <row r="120" spans="1:16" ht="12.75" x14ac:dyDescent="0.2">
      <c r="A120" s="267" t="s">
        <v>89</v>
      </c>
      <c r="B120" s="265" t="s">
        <v>79</v>
      </c>
      <c r="C120" s="59" t="s">
        <v>76</v>
      </c>
      <c r="D120" s="59"/>
      <c r="E120" s="61">
        <v>15</v>
      </c>
      <c r="F120" s="61">
        <v>13</v>
      </c>
      <c r="G120" s="61">
        <f>SUM(E120:F120)</f>
        <v>28</v>
      </c>
      <c r="H120" s="61">
        <v>15</v>
      </c>
      <c r="I120" s="61">
        <v>13</v>
      </c>
      <c r="J120" s="72">
        <f>SUM(H120,I120)</f>
        <v>28</v>
      </c>
      <c r="K120" s="218">
        <v>14</v>
      </c>
      <c r="L120" s="218">
        <v>10</v>
      </c>
      <c r="M120" s="218">
        <f>SUM(K120,L120)</f>
        <v>24</v>
      </c>
      <c r="N120" s="60">
        <f>SUM(H120,K120)</f>
        <v>29</v>
      </c>
      <c r="O120" s="60">
        <f>SUM(I120,L120)</f>
        <v>23</v>
      </c>
      <c r="P120" s="84">
        <f>SUM(N120:O120)</f>
        <v>52</v>
      </c>
    </row>
    <row r="121" spans="1:16" ht="13.5" thickBot="1" x14ac:dyDescent="0.25">
      <c r="A121" s="278" t="s">
        <v>90</v>
      </c>
      <c r="B121" s="279" t="s">
        <v>81</v>
      </c>
      <c r="C121" s="90" t="s">
        <v>76</v>
      </c>
      <c r="D121" s="219"/>
      <c r="E121" s="220">
        <v>0</v>
      </c>
      <c r="F121" s="220">
        <v>0</v>
      </c>
      <c r="G121" s="91">
        <f>SUM(E121,F121)</f>
        <v>0</v>
      </c>
      <c r="H121" s="79">
        <v>0</v>
      </c>
      <c r="I121" s="79">
        <v>0</v>
      </c>
      <c r="J121" s="91">
        <f>SUM(H121:I121)</f>
        <v>0</v>
      </c>
      <c r="K121" s="79">
        <v>9</v>
      </c>
      <c r="L121" s="79">
        <v>3</v>
      </c>
      <c r="M121" s="91">
        <f>SUM(K121:L121)</f>
        <v>12</v>
      </c>
      <c r="N121" s="79">
        <f>SUM(H121,K121)</f>
        <v>9</v>
      </c>
      <c r="O121" s="79">
        <f>SUM(I121,L121)</f>
        <v>3</v>
      </c>
      <c r="P121" s="221">
        <f>SUM(N121:O121)</f>
        <v>12</v>
      </c>
    </row>
    <row r="122" spans="1:16" ht="13.5" thickBot="1" x14ac:dyDescent="0.25">
      <c r="A122" s="376" t="s">
        <v>37</v>
      </c>
      <c r="B122" s="377"/>
      <c r="C122" s="377"/>
      <c r="D122" s="377"/>
      <c r="E122" s="64">
        <f>SUM(E120:E121)</f>
        <v>15</v>
      </c>
      <c r="F122" s="64">
        <f t="shared" ref="F122:P122" si="30">SUM(F120:F121)</f>
        <v>13</v>
      </c>
      <c r="G122" s="64">
        <f t="shared" si="30"/>
        <v>28</v>
      </c>
      <c r="H122" s="64">
        <f t="shared" si="30"/>
        <v>15</v>
      </c>
      <c r="I122" s="64">
        <f t="shared" si="30"/>
        <v>13</v>
      </c>
      <c r="J122" s="64">
        <f t="shared" si="30"/>
        <v>28</v>
      </c>
      <c r="K122" s="64">
        <f t="shared" si="30"/>
        <v>23</v>
      </c>
      <c r="L122" s="64">
        <f t="shared" si="30"/>
        <v>13</v>
      </c>
      <c r="M122" s="64">
        <f t="shared" si="30"/>
        <v>36</v>
      </c>
      <c r="N122" s="64">
        <f t="shared" si="30"/>
        <v>38</v>
      </c>
      <c r="O122" s="64">
        <f t="shared" si="30"/>
        <v>26</v>
      </c>
      <c r="P122" s="64">
        <f t="shared" si="30"/>
        <v>64</v>
      </c>
    </row>
    <row r="123" spans="1:16" ht="12.75" x14ac:dyDescent="0.2">
      <c r="A123" s="136"/>
      <c r="B123" s="136"/>
      <c r="C123" s="136"/>
      <c r="D123" s="13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</row>
    <row r="124" spans="1:16" ht="12.75" x14ac:dyDescent="0.2">
      <c r="A124" s="136"/>
      <c r="B124" s="136"/>
      <c r="C124" s="136"/>
      <c r="D124" s="13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</row>
    <row r="125" spans="1:16" ht="13.5" thickBot="1" x14ac:dyDescent="0.25">
      <c r="A125" s="138"/>
      <c r="B125" s="92"/>
      <c r="C125" s="92"/>
      <c r="D125" s="92"/>
      <c r="E125" s="42"/>
      <c r="F125" s="42"/>
      <c r="G125" s="42"/>
      <c r="H125" s="42"/>
      <c r="I125" s="42"/>
      <c r="J125" s="82"/>
      <c r="K125" s="43"/>
      <c r="L125" s="43"/>
      <c r="M125" s="43"/>
      <c r="N125" s="43"/>
      <c r="O125" s="43"/>
      <c r="P125" s="43"/>
    </row>
    <row r="126" spans="1:16" ht="13.5" thickBot="1" x14ac:dyDescent="0.25">
      <c r="A126" s="137" t="s">
        <v>52</v>
      </c>
      <c r="B126" s="28"/>
      <c r="C126" s="28"/>
      <c r="D126" s="28"/>
      <c r="E126" s="26" t="s">
        <v>16</v>
      </c>
      <c r="F126" s="26" t="s">
        <v>17</v>
      </c>
      <c r="G126" s="26" t="s">
        <v>18</v>
      </c>
      <c r="H126" s="26" t="s">
        <v>16</v>
      </c>
      <c r="I126" s="26" t="s">
        <v>17</v>
      </c>
      <c r="J126" s="26" t="s">
        <v>18</v>
      </c>
      <c r="K126" s="26" t="s">
        <v>16</v>
      </c>
      <c r="L126" s="26" t="s">
        <v>17</v>
      </c>
      <c r="M126" s="26" t="s">
        <v>18</v>
      </c>
      <c r="N126" s="26" t="s">
        <v>16</v>
      </c>
      <c r="O126" s="26" t="s">
        <v>17</v>
      </c>
      <c r="P126" s="27" t="s">
        <v>18</v>
      </c>
    </row>
    <row r="127" spans="1:16" ht="12.75" x14ac:dyDescent="0.2">
      <c r="A127" s="265" t="s">
        <v>91</v>
      </c>
      <c r="B127" s="265" t="s">
        <v>92</v>
      </c>
      <c r="C127" s="286" t="s">
        <v>76</v>
      </c>
      <c r="D127" s="263"/>
      <c r="E127" s="60">
        <v>8</v>
      </c>
      <c r="F127" s="60">
        <v>2</v>
      </c>
      <c r="G127" s="60">
        <f>SUM(E127:F127)</f>
        <v>10</v>
      </c>
      <c r="H127" s="60">
        <v>8</v>
      </c>
      <c r="I127" s="60">
        <v>2</v>
      </c>
      <c r="J127" s="60">
        <f>SUM(H127:I127)</f>
        <v>10</v>
      </c>
      <c r="K127" s="60">
        <v>6</v>
      </c>
      <c r="L127" s="60">
        <v>7</v>
      </c>
      <c r="M127" s="60">
        <f>SUM(K127:L127)</f>
        <v>13</v>
      </c>
      <c r="N127" s="60">
        <f>SUM(H127,K127)</f>
        <v>14</v>
      </c>
      <c r="O127" s="60">
        <f>SUM(I127,L127)</f>
        <v>9</v>
      </c>
      <c r="P127" s="222">
        <f>SUM(N127:O127)</f>
        <v>23</v>
      </c>
    </row>
    <row r="128" spans="1:16" ht="13.5" thickBot="1" x14ac:dyDescent="0.25">
      <c r="A128" s="277" t="s">
        <v>93</v>
      </c>
      <c r="B128" s="280" t="s">
        <v>94</v>
      </c>
      <c r="C128" s="75" t="s">
        <v>22</v>
      </c>
      <c r="D128" s="94"/>
      <c r="E128" s="71">
        <v>13</v>
      </c>
      <c r="F128" s="71">
        <v>16</v>
      </c>
      <c r="G128" s="60">
        <f>SUM(E128:F128)</f>
        <v>29</v>
      </c>
      <c r="H128" s="71">
        <v>0</v>
      </c>
      <c r="I128" s="71">
        <v>0</v>
      </c>
      <c r="J128" s="60">
        <f>SUM(H128:I128)</f>
        <v>0</v>
      </c>
      <c r="K128" s="71">
        <v>31</v>
      </c>
      <c r="L128" s="71">
        <v>22</v>
      </c>
      <c r="M128" s="60">
        <f>SUM(K128:L128)</f>
        <v>53</v>
      </c>
      <c r="N128" s="71">
        <f>SUM(H128,K128)</f>
        <v>31</v>
      </c>
      <c r="O128" s="71">
        <f>SUM(I128,L128)</f>
        <v>22</v>
      </c>
      <c r="P128" s="222">
        <f>SUM(N128:O128)</f>
        <v>53</v>
      </c>
    </row>
    <row r="129" spans="1:16" ht="13.5" thickBot="1" x14ac:dyDescent="0.25">
      <c r="A129" s="375" t="s">
        <v>37</v>
      </c>
      <c r="B129" s="367"/>
      <c r="C129" s="367"/>
      <c r="D129" s="367"/>
      <c r="E129" s="64">
        <f>SUM(E127:E128)</f>
        <v>21</v>
      </c>
      <c r="F129" s="64">
        <f t="shared" ref="F129:P129" si="31">SUM(F127:F128)</f>
        <v>18</v>
      </c>
      <c r="G129" s="64">
        <f t="shared" si="31"/>
        <v>39</v>
      </c>
      <c r="H129" s="64">
        <f t="shared" si="31"/>
        <v>8</v>
      </c>
      <c r="I129" s="64">
        <f t="shared" si="31"/>
        <v>2</v>
      </c>
      <c r="J129" s="64">
        <f t="shared" si="31"/>
        <v>10</v>
      </c>
      <c r="K129" s="64">
        <f t="shared" si="31"/>
        <v>37</v>
      </c>
      <c r="L129" s="64">
        <f t="shared" si="31"/>
        <v>29</v>
      </c>
      <c r="M129" s="64">
        <f t="shared" si="31"/>
        <v>66</v>
      </c>
      <c r="N129" s="64">
        <f t="shared" si="31"/>
        <v>45</v>
      </c>
      <c r="O129" s="64">
        <f t="shared" si="31"/>
        <v>31</v>
      </c>
      <c r="P129" s="64">
        <f t="shared" si="31"/>
        <v>76</v>
      </c>
    </row>
    <row r="130" spans="1:16" ht="13.5" thickBot="1" x14ac:dyDescent="0.25">
      <c r="A130" s="368" t="s">
        <v>54</v>
      </c>
      <c r="B130" s="369"/>
      <c r="C130" s="369"/>
      <c r="D130" s="369"/>
      <c r="E130" s="64">
        <f>SUM(E116,E122,E129)</f>
        <v>282</v>
      </c>
      <c r="F130" s="64">
        <f t="shared" ref="F130:P130" si="32">SUM(F116,F122,F129)</f>
        <v>295</v>
      </c>
      <c r="G130" s="64">
        <f t="shared" si="32"/>
        <v>577</v>
      </c>
      <c r="H130" s="64">
        <f t="shared" si="32"/>
        <v>225</v>
      </c>
      <c r="I130" s="64">
        <f t="shared" si="32"/>
        <v>234</v>
      </c>
      <c r="J130" s="64">
        <f t="shared" si="32"/>
        <v>459</v>
      </c>
      <c r="K130" s="64">
        <f t="shared" si="32"/>
        <v>956</v>
      </c>
      <c r="L130" s="64">
        <f t="shared" si="32"/>
        <v>1094</v>
      </c>
      <c r="M130" s="64">
        <f t="shared" si="32"/>
        <v>2050</v>
      </c>
      <c r="N130" s="64">
        <f t="shared" si="32"/>
        <v>1181</v>
      </c>
      <c r="O130" s="64">
        <f t="shared" si="32"/>
        <v>1328</v>
      </c>
      <c r="P130" s="64">
        <f t="shared" si="32"/>
        <v>2509</v>
      </c>
    </row>
    <row r="131" spans="1:16" ht="12.75" x14ac:dyDescent="0.2">
      <c r="A131" s="66"/>
      <c r="B131" s="66"/>
      <c r="C131" s="66"/>
      <c r="D131" s="6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</row>
    <row r="132" spans="1:16" ht="13.5" customHeight="1" x14ac:dyDescent="0.2">
      <c r="A132" s="66"/>
      <c r="B132" s="66"/>
      <c r="C132" s="66"/>
      <c r="D132" s="6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</row>
    <row r="133" spans="1:16" ht="13.5" customHeight="1" x14ac:dyDescent="0.2">
      <c r="A133" s="66"/>
      <c r="B133" s="66"/>
      <c r="C133" s="66"/>
      <c r="D133" s="6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</row>
    <row r="134" spans="1:16" ht="13.5" customHeight="1" x14ac:dyDescent="0.2">
      <c r="A134" s="66"/>
      <c r="B134" s="66"/>
      <c r="C134" s="66"/>
      <c r="D134" s="6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</row>
    <row r="135" spans="1:16" ht="12.75" x14ac:dyDescent="0.2">
      <c r="A135" s="66"/>
      <c r="B135" s="66"/>
      <c r="C135" s="66"/>
      <c r="D135" s="6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</row>
    <row r="136" spans="1:16" ht="13.5" thickBot="1" x14ac:dyDescent="0.25">
      <c r="A136" s="139"/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</row>
    <row r="137" spans="1:16" ht="13.5" thickBot="1" x14ac:dyDescent="0.25">
      <c r="A137" s="370" t="s">
        <v>95</v>
      </c>
      <c r="B137" s="371"/>
      <c r="C137" s="371"/>
      <c r="D137" s="371"/>
      <c r="E137" s="371"/>
      <c r="F137" s="371"/>
      <c r="G137" s="372"/>
      <c r="H137" s="354" t="s">
        <v>7</v>
      </c>
      <c r="I137" s="355"/>
      <c r="J137" s="355"/>
      <c r="K137" s="355"/>
      <c r="L137" s="355"/>
      <c r="M137" s="355"/>
      <c r="N137" s="355"/>
      <c r="O137" s="355"/>
      <c r="P137" s="356"/>
    </row>
    <row r="138" spans="1:16" ht="13.5" thickBot="1" x14ac:dyDescent="0.25">
      <c r="A138" s="15" t="s">
        <v>8</v>
      </c>
      <c r="B138" s="16" t="s">
        <v>56</v>
      </c>
      <c r="C138" s="17" t="s">
        <v>10</v>
      </c>
      <c r="D138" s="25"/>
      <c r="E138" s="351" t="s">
        <v>11</v>
      </c>
      <c r="F138" s="351"/>
      <c r="G138" s="351"/>
      <c r="H138" s="374" t="s">
        <v>12</v>
      </c>
      <c r="I138" s="351"/>
      <c r="J138" s="351"/>
      <c r="K138" s="351" t="s">
        <v>13</v>
      </c>
      <c r="L138" s="351"/>
      <c r="M138" s="351"/>
      <c r="N138" s="351" t="s">
        <v>14</v>
      </c>
      <c r="O138" s="351"/>
      <c r="P138" s="373"/>
    </row>
    <row r="139" spans="1:16" ht="13.5" thickBot="1" x14ac:dyDescent="0.25">
      <c r="A139" s="24" t="s">
        <v>15</v>
      </c>
      <c r="B139" s="25"/>
      <c r="C139" s="25"/>
      <c r="D139" s="25"/>
      <c r="E139" s="26" t="s">
        <v>16</v>
      </c>
      <c r="F139" s="26" t="s">
        <v>17</v>
      </c>
      <c r="G139" s="26" t="s">
        <v>18</v>
      </c>
      <c r="H139" s="26" t="s">
        <v>16</v>
      </c>
      <c r="I139" s="26" t="s">
        <v>17</v>
      </c>
      <c r="J139" s="26" t="s">
        <v>18</v>
      </c>
      <c r="K139" s="26" t="s">
        <v>16</v>
      </c>
      <c r="L139" s="26" t="s">
        <v>17</v>
      </c>
      <c r="M139" s="26" t="s">
        <v>18</v>
      </c>
      <c r="N139" s="26" t="s">
        <v>16</v>
      </c>
      <c r="O139" s="26" t="s">
        <v>17</v>
      </c>
      <c r="P139" s="27" t="s">
        <v>18</v>
      </c>
    </row>
    <row r="140" spans="1:16" ht="12.75" x14ac:dyDescent="0.2">
      <c r="A140" s="87" t="s">
        <v>26</v>
      </c>
      <c r="B140" s="147" t="s">
        <v>96</v>
      </c>
      <c r="C140" s="83" t="s">
        <v>97</v>
      </c>
      <c r="D140" s="83"/>
      <c r="E140" s="61">
        <v>13</v>
      </c>
      <c r="F140" s="61">
        <v>18</v>
      </c>
      <c r="G140" s="61">
        <f>SUM(E140:F140)</f>
        <v>31</v>
      </c>
      <c r="H140" s="61">
        <v>16</v>
      </c>
      <c r="I140" s="62">
        <v>31</v>
      </c>
      <c r="J140" s="61">
        <f>SUM(H140:I140)</f>
        <v>47</v>
      </c>
      <c r="K140" s="62">
        <v>89</v>
      </c>
      <c r="L140" s="62">
        <v>109</v>
      </c>
      <c r="M140" s="61">
        <f>SUM(K140:L140)</f>
        <v>198</v>
      </c>
      <c r="N140" s="60">
        <f>SUM(H140,K140)</f>
        <v>105</v>
      </c>
      <c r="O140" s="60">
        <f>SUM(I140,L140)</f>
        <v>140</v>
      </c>
      <c r="P140" s="84">
        <f>SUM(N140:O140)</f>
        <v>245</v>
      </c>
    </row>
    <row r="141" spans="1:16" ht="22.5" x14ac:dyDescent="0.2">
      <c r="A141" s="88" t="s">
        <v>176</v>
      </c>
      <c r="B141" s="69" t="s">
        <v>98</v>
      </c>
      <c r="C141" s="78" t="s">
        <v>97</v>
      </c>
      <c r="D141" s="78"/>
      <c r="E141" s="79">
        <v>19</v>
      </c>
      <c r="F141" s="79">
        <v>7</v>
      </c>
      <c r="G141" s="61">
        <f t="shared" ref="G141:G155" si="33">SUM(E141:F141)</f>
        <v>26</v>
      </c>
      <c r="H141" s="61">
        <v>22</v>
      </c>
      <c r="I141" s="79">
        <v>7</v>
      </c>
      <c r="J141" s="61">
        <f t="shared" ref="J141:J155" si="34">SUM(H141:I141)</f>
        <v>29</v>
      </c>
      <c r="K141" s="79">
        <v>66</v>
      </c>
      <c r="L141" s="79">
        <v>50</v>
      </c>
      <c r="M141" s="61">
        <f t="shared" ref="M141:M155" si="35">SUM(K141:L141)</f>
        <v>116</v>
      </c>
      <c r="N141" s="60">
        <f t="shared" ref="N141:O153" si="36">SUM(H141,K141)</f>
        <v>88</v>
      </c>
      <c r="O141" s="60">
        <f t="shared" si="36"/>
        <v>57</v>
      </c>
      <c r="P141" s="84">
        <f t="shared" ref="P141:P153" si="37">SUM(N141:O141)</f>
        <v>145</v>
      </c>
    </row>
    <row r="142" spans="1:16" ht="22.5" x14ac:dyDescent="0.2">
      <c r="A142" s="88" t="s">
        <v>99</v>
      </c>
      <c r="B142" s="69" t="s">
        <v>98</v>
      </c>
      <c r="C142" s="78" t="s">
        <v>97</v>
      </c>
      <c r="D142" s="78"/>
      <c r="E142" s="79">
        <v>0</v>
      </c>
      <c r="F142" s="79">
        <v>0</v>
      </c>
      <c r="G142" s="61">
        <v>0</v>
      </c>
      <c r="H142" s="79"/>
      <c r="I142" s="79"/>
      <c r="J142" s="61">
        <f>SUM(H142:I142)</f>
        <v>0</v>
      </c>
      <c r="K142" s="79"/>
      <c r="L142" s="79"/>
      <c r="M142" s="61">
        <f t="shared" si="35"/>
        <v>0</v>
      </c>
      <c r="N142" s="60">
        <f>SUM(H142,K142)</f>
        <v>0</v>
      </c>
      <c r="O142" s="60">
        <f>SUM(I142,L142)</f>
        <v>0</v>
      </c>
      <c r="P142" s="84">
        <f>SUM(N142:O142)</f>
        <v>0</v>
      </c>
    </row>
    <row r="143" spans="1:16" ht="22.5" x14ac:dyDescent="0.2">
      <c r="A143" s="88" t="s">
        <v>20</v>
      </c>
      <c r="B143" s="69" t="s">
        <v>98</v>
      </c>
      <c r="C143" s="78" t="s">
        <v>97</v>
      </c>
      <c r="D143" s="78"/>
      <c r="E143" s="79">
        <v>39</v>
      </c>
      <c r="F143" s="79">
        <v>25</v>
      </c>
      <c r="G143" s="61">
        <f t="shared" si="33"/>
        <v>64</v>
      </c>
      <c r="H143" s="79">
        <v>45</v>
      </c>
      <c r="I143" s="79">
        <v>34</v>
      </c>
      <c r="J143" s="61">
        <f t="shared" si="34"/>
        <v>79</v>
      </c>
      <c r="K143" s="79">
        <v>150</v>
      </c>
      <c r="L143" s="79">
        <v>203</v>
      </c>
      <c r="M143" s="61">
        <f>SUM(K143:L143)</f>
        <v>353</v>
      </c>
      <c r="N143" s="60">
        <f t="shared" si="36"/>
        <v>195</v>
      </c>
      <c r="O143" s="60">
        <f t="shared" si="36"/>
        <v>237</v>
      </c>
      <c r="P143" s="84">
        <f t="shared" si="37"/>
        <v>432</v>
      </c>
    </row>
    <row r="144" spans="1:16" ht="22.5" x14ac:dyDescent="0.2">
      <c r="A144" s="88" t="s">
        <v>100</v>
      </c>
      <c r="B144" s="69" t="s">
        <v>98</v>
      </c>
      <c r="C144" s="78" t="s">
        <v>97</v>
      </c>
      <c r="D144" s="78"/>
      <c r="E144" s="79">
        <v>0</v>
      </c>
      <c r="F144" s="79">
        <v>0</v>
      </c>
      <c r="G144" s="61">
        <f t="shared" si="33"/>
        <v>0</v>
      </c>
      <c r="H144" s="79">
        <v>0</v>
      </c>
      <c r="I144" s="79">
        <v>0</v>
      </c>
      <c r="J144" s="61">
        <f t="shared" si="34"/>
        <v>0</v>
      </c>
      <c r="K144" s="79">
        <v>0</v>
      </c>
      <c r="L144" s="79">
        <v>0</v>
      </c>
      <c r="M144" s="61">
        <f t="shared" si="35"/>
        <v>0</v>
      </c>
      <c r="N144" s="60">
        <f t="shared" si="36"/>
        <v>0</v>
      </c>
      <c r="O144" s="60">
        <f t="shared" si="36"/>
        <v>0</v>
      </c>
      <c r="P144" s="84">
        <f t="shared" si="37"/>
        <v>0</v>
      </c>
    </row>
    <row r="145" spans="1:17" s="172" customFormat="1" ht="22.5" x14ac:dyDescent="0.2">
      <c r="A145" s="88" t="s">
        <v>101</v>
      </c>
      <c r="B145" s="69" t="s">
        <v>98</v>
      </c>
      <c r="C145" s="78" t="s">
        <v>97</v>
      </c>
      <c r="D145" s="78"/>
      <c r="E145" s="79">
        <v>16</v>
      </c>
      <c r="F145" s="79">
        <v>21</v>
      </c>
      <c r="G145" s="61">
        <f t="shared" si="33"/>
        <v>37</v>
      </c>
      <c r="H145" s="79">
        <v>18</v>
      </c>
      <c r="I145" s="79">
        <v>20</v>
      </c>
      <c r="J145" s="61">
        <f t="shared" si="34"/>
        <v>38</v>
      </c>
      <c r="K145" s="79">
        <v>60</v>
      </c>
      <c r="L145" s="79">
        <v>102</v>
      </c>
      <c r="M145" s="61">
        <f>SUM(K145:L145)</f>
        <v>162</v>
      </c>
      <c r="N145" s="60">
        <f t="shared" si="36"/>
        <v>78</v>
      </c>
      <c r="O145" s="60">
        <f t="shared" si="36"/>
        <v>122</v>
      </c>
      <c r="P145" s="84">
        <f t="shared" si="37"/>
        <v>200</v>
      </c>
      <c r="Q145" s="173"/>
    </row>
    <row r="146" spans="1:17" ht="22.5" x14ac:dyDescent="0.2">
      <c r="A146" s="88" t="s">
        <v>24</v>
      </c>
      <c r="B146" s="69" t="s">
        <v>98</v>
      </c>
      <c r="C146" s="78" t="s">
        <v>97</v>
      </c>
      <c r="D146" s="78"/>
      <c r="E146" s="79">
        <v>27</v>
      </c>
      <c r="F146" s="79">
        <v>44</v>
      </c>
      <c r="G146" s="61">
        <f t="shared" si="33"/>
        <v>71</v>
      </c>
      <c r="H146" s="79">
        <v>28</v>
      </c>
      <c r="I146" s="79">
        <v>50</v>
      </c>
      <c r="J146" s="61">
        <f t="shared" si="34"/>
        <v>78</v>
      </c>
      <c r="K146" s="79">
        <v>92</v>
      </c>
      <c r="L146" s="79">
        <v>279</v>
      </c>
      <c r="M146" s="61">
        <f t="shared" si="35"/>
        <v>371</v>
      </c>
      <c r="N146" s="60">
        <f t="shared" si="36"/>
        <v>120</v>
      </c>
      <c r="O146" s="60">
        <f t="shared" si="36"/>
        <v>329</v>
      </c>
      <c r="P146" s="84">
        <f t="shared" si="37"/>
        <v>449</v>
      </c>
    </row>
    <row r="147" spans="1:17" ht="12.75" x14ac:dyDescent="0.2">
      <c r="A147" s="69" t="s">
        <v>23</v>
      </c>
      <c r="B147" s="69" t="s">
        <v>102</v>
      </c>
      <c r="C147" s="70" t="s">
        <v>97</v>
      </c>
      <c r="D147" s="70"/>
      <c r="E147" s="71">
        <v>51</v>
      </c>
      <c r="F147" s="71">
        <v>95</v>
      </c>
      <c r="G147" s="72">
        <f t="shared" si="33"/>
        <v>146</v>
      </c>
      <c r="H147" s="71">
        <v>42</v>
      </c>
      <c r="I147" s="71">
        <v>71</v>
      </c>
      <c r="J147" s="72">
        <f t="shared" si="34"/>
        <v>113</v>
      </c>
      <c r="K147" s="71">
        <v>216</v>
      </c>
      <c r="L147" s="71">
        <v>325</v>
      </c>
      <c r="M147" s="72">
        <f t="shared" si="35"/>
        <v>541</v>
      </c>
      <c r="N147" s="71">
        <f t="shared" si="36"/>
        <v>258</v>
      </c>
      <c r="O147" s="71">
        <f t="shared" si="36"/>
        <v>396</v>
      </c>
      <c r="P147" s="72">
        <f t="shared" si="37"/>
        <v>654</v>
      </c>
    </row>
    <row r="148" spans="1:17" ht="12.75" x14ac:dyDescent="0.2">
      <c r="A148" s="69" t="s">
        <v>25</v>
      </c>
      <c r="B148" s="69" t="s">
        <v>102</v>
      </c>
      <c r="C148" s="70" t="s">
        <v>97</v>
      </c>
      <c r="D148" s="70"/>
      <c r="E148" s="71">
        <v>65</v>
      </c>
      <c r="F148" s="71">
        <v>18</v>
      </c>
      <c r="G148" s="72">
        <f t="shared" si="33"/>
        <v>83</v>
      </c>
      <c r="H148" s="71">
        <v>35</v>
      </c>
      <c r="I148" s="71">
        <v>8</v>
      </c>
      <c r="J148" s="72">
        <f t="shared" si="34"/>
        <v>43</v>
      </c>
      <c r="K148" s="71">
        <v>191</v>
      </c>
      <c r="L148" s="71">
        <v>84</v>
      </c>
      <c r="M148" s="72">
        <f t="shared" si="35"/>
        <v>275</v>
      </c>
      <c r="N148" s="71">
        <f t="shared" si="36"/>
        <v>226</v>
      </c>
      <c r="O148" s="71">
        <f t="shared" si="36"/>
        <v>92</v>
      </c>
      <c r="P148" s="72">
        <f t="shared" si="37"/>
        <v>318</v>
      </c>
    </row>
    <row r="149" spans="1:17" ht="12.75" x14ac:dyDescent="0.2">
      <c r="A149" s="149" t="s">
        <v>103</v>
      </c>
      <c r="B149" s="150" t="s">
        <v>104</v>
      </c>
      <c r="C149" s="151" t="s">
        <v>105</v>
      </c>
      <c r="D149" s="151"/>
      <c r="E149" s="124">
        <v>96</v>
      </c>
      <c r="F149" s="124">
        <v>24</v>
      </c>
      <c r="G149" s="61">
        <f t="shared" si="33"/>
        <v>120</v>
      </c>
      <c r="H149" s="124">
        <v>90</v>
      </c>
      <c r="I149" s="124">
        <v>23</v>
      </c>
      <c r="J149" s="61">
        <f t="shared" si="34"/>
        <v>113</v>
      </c>
      <c r="K149" s="124">
        <v>303</v>
      </c>
      <c r="L149" s="124">
        <v>62</v>
      </c>
      <c r="M149" s="61">
        <f t="shared" si="35"/>
        <v>365</v>
      </c>
      <c r="N149" s="60">
        <f t="shared" si="36"/>
        <v>393</v>
      </c>
      <c r="O149" s="60">
        <f t="shared" si="36"/>
        <v>85</v>
      </c>
      <c r="P149" s="84">
        <f t="shared" si="37"/>
        <v>478</v>
      </c>
    </row>
    <row r="150" spans="1:17" ht="12.75" x14ac:dyDescent="0.2">
      <c r="A150" s="88" t="s">
        <v>106</v>
      </c>
      <c r="B150" s="93" t="s">
        <v>104</v>
      </c>
      <c r="C150" s="78" t="s">
        <v>105</v>
      </c>
      <c r="D150" s="78"/>
      <c r="E150" s="79">
        <v>38</v>
      </c>
      <c r="F150" s="79">
        <v>18</v>
      </c>
      <c r="G150" s="61">
        <f t="shared" si="33"/>
        <v>56</v>
      </c>
      <c r="H150" s="79">
        <v>26</v>
      </c>
      <c r="I150" s="79">
        <v>9</v>
      </c>
      <c r="J150" s="61">
        <f t="shared" si="34"/>
        <v>35</v>
      </c>
      <c r="K150" s="79">
        <v>78</v>
      </c>
      <c r="L150" s="79">
        <v>26</v>
      </c>
      <c r="M150" s="61">
        <f t="shared" si="35"/>
        <v>104</v>
      </c>
      <c r="N150" s="60">
        <f t="shared" si="36"/>
        <v>104</v>
      </c>
      <c r="O150" s="60">
        <f t="shared" si="36"/>
        <v>35</v>
      </c>
      <c r="P150" s="84">
        <f t="shared" si="37"/>
        <v>139</v>
      </c>
    </row>
    <row r="151" spans="1:17" ht="12.75" x14ac:dyDescent="0.2">
      <c r="A151" s="88" t="s">
        <v>107</v>
      </c>
      <c r="B151" s="93" t="s">
        <v>108</v>
      </c>
      <c r="C151" s="78" t="s">
        <v>97</v>
      </c>
      <c r="D151" s="78">
        <v>41</v>
      </c>
      <c r="E151" s="79">
        <v>80</v>
      </c>
      <c r="F151" s="79">
        <v>78</v>
      </c>
      <c r="G151" s="61">
        <f t="shared" si="33"/>
        <v>158</v>
      </c>
      <c r="H151" s="79">
        <v>35</v>
      </c>
      <c r="I151" s="79">
        <v>34</v>
      </c>
      <c r="J151" s="61">
        <f t="shared" si="34"/>
        <v>69</v>
      </c>
      <c r="K151" s="79">
        <v>227</v>
      </c>
      <c r="L151" s="79">
        <v>255</v>
      </c>
      <c r="M151" s="61">
        <f t="shared" si="35"/>
        <v>482</v>
      </c>
      <c r="N151" s="60">
        <f t="shared" si="36"/>
        <v>262</v>
      </c>
      <c r="O151" s="60">
        <f t="shared" si="36"/>
        <v>289</v>
      </c>
      <c r="P151" s="84">
        <f t="shared" si="37"/>
        <v>551</v>
      </c>
    </row>
    <row r="152" spans="1:17" ht="12.75" x14ac:dyDescent="0.2">
      <c r="A152" s="88" t="s">
        <v>109</v>
      </c>
      <c r="B152" s="69" t="s">
        <v>110</v>
      </c>
      <c r="C152" s="78" t="s">
        <v>97</v>
      </c>
      <c r="D152" s="78"/>
      <c r="E152" s="79">
        <v>13</v>
      </c>
      <c r="F152" s="79">
        <v>7</v>
      </c>
      <c r="G152" s="61">
        <f t="shared" si="33"/>
        <v>20</v>
      </c>
      <c r="H152" s="79">
        <v>10</v>
      </c>
      <c r="I152" s="79">
        <v>5</v>
      </c>
      <c r="J152" s="61">
        <f t="shared" si="34"/>
        <v>15</v>
      </c>
      <c r="K152" s="79">
        <v>17</v>
      </c>
      <c r="L152" s="79">
        <v>21</v>
      </c>
      <c r="M152" s="61">
        <f t="shared" si="35"/>
        <v>38</v>
      </c>
      <c r="N152" s="60">
        <f t="shared" si="36"/>
        <v>27</v>
      </c>
      <c r="O152" s="60">
        <f t="shared" si="36"/>
        <v>26</v>
      </c>
      <c r="P152" s="84">
        <f t="shared" si="37"/>
        <v>53</v>
      </c>
    </row>
    <row r="153" spans="1:17" ht="13.5" thickBot="1" x14ac:dyDescent="0.25">
      <c r="A153" s="69" t="s">
        <v>111</v>
      </c>
      <c r="B153" s="214" t="s">
        <v>110</v>
      </c>
      <c r="C153" s="78" t="s">
        <v>97</v>
      </c>
      <c r="D153" s="78"/>
      <c r="E153" s="79">
        <v>29</v>
      </c>
      <c r="F153" s="79">
        <v>19</v>
      </c>
      <c r="G153" s="91">
        <f t="shared" si="33"/>
        <v>48</v>
      </c>
      <c r="H153" s="79">
        <v>25</v>
      </c>
      <c r="I153" s="79">
        <v>18</v>
      </c>
      <c r="J153" s="91">
        <f t="shared" si="34"/>
        <v>43</v>
      </c>
      <c r="K153" s="99">
        <v>75</v>
      </c>
      <c r="L153" s="99">
        <v>63</v>
      </c>
      <c r="M153" s="61">
        <f t="shared" si="35"/>
        <v>138</v>
      </c>
      <c r="N153" s="60">
        <f t="shared" si="36"/>
        <v>100</v>
      </c>
      <c r="O153" s="60">
        <f>SUM(I153,L153)</f>
        <v>81</v>
      </c>
      <c r="P153" s="84">
        <f t="shared" si="37"/>
        <v>181</v>
      </c>
    </row>
    <row r="154" spans="1:17" ht="13.5" thickBot="1" x14ac:dyDescent="0.25">
      <c r="A154" s="69" t="s">
        <v>197</v>
      </c>
      <c r="B154" s="214" t="s">
        <v>195</v>
      </c>
      <c r="C154" s="70" t="s">
        <v>97</v>
      </c>
      <c r="D154" s="70"/>
      <c r="E154" s="71">
        <v>61</v>
      </c>
      <c r="F154" s="71">
        <v>121</v>
      </c>
      <c r="G154" s="91">
        <f t="shared" si="33"/>
        <v>182</v>
      </c>
      <c r="H154" s="71">
        <v>16</v>
      </c>
      <c r="I154" s="71">
        <v>60</v>
      </c>
      <c r="J154" s="72">
        <f>SUM(H154:I154)</f>
        <v>76</v>
      </c>
      <c r="K154" s="99">
        <v>42</v>
      </c>
      <c r="L154" s="99">
        <v>107</v>
      </c>
      <c r="M154" s="61">
        <f>SUM(K154:L154)</f>
        <v>149</v>
      </c>
      <c r="N154" s="60">
        <f>SUM(H154,K154)</f>
        <v>58</v>
      </c>
      <c r="O154" s="60">
        <f>SUM(I154,L154)</f>
        <v>167</v>
      </c>
      <c r="P154" s="84">
        <f>SUM(N154:O154)</f>
        <v>225</v>
      </c>
    </row>
    <row r="155" spans="1:17" ht="13.5" thickBot="1" x14ac:dyDescent="0.25">
      <c r="A155" s="69" t="s">
        <v>196</v>
      </c>
      <c r="B155" s="214" t="s">
        <v>195</v>
      </c>
      <c r="C155" s="70" t="s">
        <v>97</v>
      </c>
      <c r="D155" s="70"/>
      <c r="E155" s="71">
        <v>0</v>
      </c>
      <c r="F155" s="71">
        <v>0</v>
      </c>
      <c r="G155" s="72">
        <f t="shared" si="33"/>
        <v>0</v>
      </c>
      <c r="H155" s="71">
        <v>0</v>
      </c>
      <c r="I155" s="71">
        <v>0</v>
      </c>
      <c r="J155" s="72">
        <f t="shared" si="34"/>
        <v>0</v>
      </c>
      <c r="K155" s="99">
        <v>109</v>
      </c>
      <c r="L155" s="99">
        <v>254</v>
      </c>
      <c r="M155" s="61">
        <f t="shared" si="35"/>
        <v>363</v>
      </c>
      <c r="N155" s="60">
        <f>SUM(H155,K155)</f>
        <v>109</v>
      </c>
      <c r="O155" s="60">
        <f>SUM(I155,L155)</f>
        <v>254</v>
      </c>
      <c r="P155" s="84">
        <f>SUM(N155:O155)</f>
        <v>363</v>
      </c>
    </row>
    <row r="156" spans="1:17" ht="13.5" thickBot="1" x14ac:dyDescent="0.25">
      <c r="A156" s="365" t="s">
        <v>37</v>
      </c>
      <c r="B156" s="366"/>
      <c r="C156" s="366"/>
      <c r="D156" s="366"/>
      <c r="E156" s="106">
        <f t="shared" ref="E156:P156" si="38">SUM(E140:E155)</f>
        <v>547</v>
      </c>
      <c r="F156" s="106">
        <f t="shared" si="38"/>
        <v>495</v>
      </c>
      <c r="G156" s="106">
        <f t="shared" si="38"/>
        <v>1042</v>
      </c>
      <c r="H156" s="106">
        <f t="shared" si="38"/>
        <v>408</v>
      </c>
      <c r="I156" s="106">
        <f t="shared" si="38"/>
        <v>370</v>
      </c>
      <c r="J156" s="106">
        <f t="shared" si="38"/>
        <v>778</v>
      </c>
      <c r="K156" s="64">
        <f t="shared" si="38"/>
        <v>1715</v>
      </c>
      <c r="L156" s="64">
        <f t="shared" si="38"/>
        <v>1940</v>
      </c>
      <c r="M156" s="64">
        <f t="shared" si="38"/>
        <v>3655</v>
      </c>
      <c r="N156" s="64">
        <f t="shared" si="38"/>
        <v>2123</v>
      </c>
      <c r="O156" s="64">
        <f t="shared" si="38"/>
        <v>2310</v>
      </c>
      <c r="P156" s="64">
        <f t="shared" si="38"/>
        <v>4433</v>
      </c>
    </row>
    <row r="157" spans="1:17" ht="12.75" x14ac:dyDescent="0.2">
      <c r="A157" s="40"/>
      <c r="B157" s="40"/>
      <c r="C157" s="40"/>
      <c r="D157" s="40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</row>
    <row r="158" spans="1:17" ht="12.75" x14ac:dyDescent="0.2">
      <c r="A158" s="40"/>
      <c r="B158" s="40"/>
      <c r="C158" s="40"/>
      <c r="D158" s="40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</row>
    <row r="159" spans="1:17" ht="13.5" thickBot="1" x14ac:dyDescent="0.25">
      <c r="A159" s="52"/>
      <c r="B159" s="41"/>
      <c r="C159" s="41"/>
      <c r="D159" s="41"/>
      <c r="E159" s="42"/>
      <c r="F159" s="42"/>
      <c r="G159" s="42"/>
      <c r="H159" s="42"/>
      <c r="I159" s="42"/>
      <c r="J159" s="82"/>
      <c r="K159" s="43"/>
      <c r="L159" s="43"/>
      <c r="M159" s="43"/>
      <c r="N159" s="43"/>
      <c r="O159" s="43"/>
      <c r="P159" s="43"/>
    </row>
    <row r="160" spans="1:17" ht="13.5" thickBot="1" x14ac:dyDescent="0.25">
      <c r="A160" s="24" t="s">
        <v>38</v>
      </c>
      <c r="B160" s="25"/>
      <c r="C160" s="25"/>
      <c r="D160" s="18"/>
      <c r="E160" s="26" t="s">
        <v>16</v>
      </c>
      <c r="F160" s="26" t="s">
        <v>17</v>
      </c>
      <c r="G160" s="26" t="s">
        <v>18</v>
      </c>
      <c r="H160" s="26" t="s">
        <v>16</v>
      </c>
      <c r="I160" s="26" t="s">
        <v>17</v>
      </c>
      <c r="J160" s="26" t="s">
        <v>18</v>
      </c>
      <c r="K160" s="26" t="s">
        <v>16</v>
      </c>
      <c r="L160" s="26" t="s">
        <v>17</v>
      </c>
      <c r="M160" s="26" t="s">
        <v>18</v>
      </c>
      <c r="N160" s="26" t="s">
        <v>16</v>
      </c>
      <c r="O160" s="26" t="s">
        <v>17</v>
      </c>
      <c r="P160" s="27" t="s">
        <v>18</v>
      </c>
    </row>
    <row r="161" spans="1:16" ht="12.75" x14ac:dyDescent="0.2">
      <c r="A161" s="267" t="s">
        <v>112</v>
      </c>
      <c r="B161" s="276" t="s">
        <v>113</v>
      </c>
      <c r="C161" s="59" t="s">
        <v>97</v>
      </c>
      <c r="D161" s="70"/>
      <c r="E161" s="61">
        <v>10</v>
      </c>
      <c r="F161" s="61">
        <v>20</v>
      </c>
      <c r="G161" s="61">
        <f>SUM(E161:F161)</f>
        <v>30</v>
      </c>
      <c r="H161" s="61">
        <v>10</v>
      </c>
      <c r="I161" s="61">
        <v>19</v>
      </c>
      <c r="J161" s="61">
        <v>0</v>
      </c>
      <c r="K161" s="60">
        <v>0</v>
      </c>
      <c r="L161" s="60">
        <v>0</v>
      </c>
      <c r="M161" s="61">
        <f>SUM(K161:L161)</f>
        <v>0</v>
      </c>
      <c r="N161" s="60">
        <f t="shared" ref="N161:O168" si="39">SUM(H161,K161)</f>
        <v>10</v>
      </c>
      <c r="O161" s="60">
        <f t="shared" si="39"/>
        <v>19</v>
      </c>
      <c r="P161" s="84">
        <f>SUM(N161:O161)</f>
        <v>29</v>
      </c>
    </row>
    <row r="162" spans="1:16" ht="12.75" x14ac:dyDescent="0.2">
      <c r="A162" s="267" t="s">
        <v>114</v>
      </c>
      <c r="B162" s="276" t="s">
        <v>113</v>
      </c>
      <c r="C162" s="59" t="s">
        <v>97</v>
      </c>
      <c r="D162" s="70"/>
      <c r="E162" s="61">
        <v>0</v>
      </c>
      <c r="F162" s="61">
        <v>0</v>
      </c>
      <c r="G162" s="61">
        <f>SUM(E162:F162)</f>
        <v>0</v>
      </c>
      <c r="H162" s="61">
        <v>0</v>
      </c>
      <c r="I162" s="61">
        <v>0</v>
      </c>
      <c r="J162" s="61">
        <f t="shared" ref="J162:J168" si="40">SUM(H162:I162)</f>
        <v>0</v>
      </c>
      <c r="K162" s="60">
        <v>18</v>
      </c>
      <c r="L162" s="60">
        <v>22</v>
      </c>
      <c r="M162" s="61">
        <f>SUM(K162:L162)</f>
        <v>40</v>
      </c>
      <c r="N162" s="60">
        <f t="shared" si="39"/>
        <v>18</v>
      </c>
      <c r="O162" s="60">
        <f t="shared" si="39"/>
        <v>22</v>
      </c>
      <c r="P162" s="84">
        <f t="shared" ref="P162:P168" si="41">SUM(N162:O162)</f>
        <v>40</v>
      </c>
    </row>
    <row r="163" spans="1:16" ht="12.75" x14ac:dyDescent="0.2">
      <c r="A163" s="277" t="s">
        <v>115</v>
      </c>
      <c r="B163" s="276" t="s">
        <v>113</v>
      </c>
      <c r="C163" s="94" t="s">
        <v>97</v>
      </c>
      <c r="D163" s="70"/>
      <c r="E163" s="217">
        <v>0</v>
      </c>
      <c r="F163" s="217">
        <v>0</v>
      </c>
      <c r="G163" s="61">
        <f t="shared" ref="G163:G168" si="42">SUM(E163:F163)</f>
        <v>0</v>
      </c>
      <c r="H163" s="71">
        <v>0</v>
      </c>
      <c r="I163" s="71">
        <v>0</v>
      </c>
      <c r="J163" s="61">
        <f t="shared" si="40"/>
        <v>0</v>
      </c>
      <c r="K163" s="71">
        <v>0</v>
      </c>
      <c r="L163" s="71">
        <v>0</v>
      </c>
      <c r="M163" s="61">
        <f t="shared" ref="M163:M168" si="43">SUM(K163:L163)</f>
        <v>0</v>
      </c>
      <c r="N163" s="71">
        <f t="shared" si="39"/>
        <v>0</v>
      </c>
      <c r="O163" s="71">
        <f t="shared" si="39"/>
        <v>0</v>
      </c>
      <c r="P163" s="84">
        <f t="shared" si="41"/>
        <v>0</v>
      </c>
    </row>
    <row r="164" spans="1:16" ht="12.75" x14ac:dyDescent="0.2">
      <c r="A164" s="278" t="s">
        <v>39</v>
      </c>
      <c r="B164" s="276" t="s">
        <v>113</v>
      </c>
      <c r="C164" s="219" t="s">
        <v>97</v>
      </c>
      <c r="D164" s="70"/>
      <c r="E164" s="220">
        <v>0</v>
      </c>
      <c r="F164" s="220">
        <v>0</v>
      </c>
      <c r="G164" s="61">
        <f t="shared" si="42"/>
        <v>0</v>
      </c>
      <c r="H164" s="79">
        <v>0</v>
      </c>
      <c r="I164" s="79">
        <v>0</v>
      </c>
      <c r="J164" s="61">
        <f t="shared" si="40"/>
        <v>0</v>
      </c>
      <c r="K164" s="79">
        <v>0</v>
      </c>
      <c r="L164" s="79">
        <v>0</v>
      </c>
      <c r="M164" s="61">
        <f t="shared" si="43"/>
        <v>0</v>
      </c>
      <c r="N164" s="79">
        <f t="shared" si="39"/>
        <v>0</v>
      </c>
      <c r="O164" s="79">
        <f t="shared" si="39"/>
        <v>0</v>
      </c>
      <c r="P164" s="84">
        <f t="shared" si="41"/>
        <v>0</v>
      </c>
    </row>
    <row r="165" spans="1:16" ht="12.75" x14ac:dyDescent="0.2">
      <c r="A165" s="276" t="s">
        <v>40</v>
      </c>
      <c r="B165" s="276" t="s">
        <v>102</v>
      </c>
      <c r="C165" s="283" t="s">
        <v>97</v>
      </c>
      <c r="D165" s="284"/>
      <c r="E165" s="285">
        <v>0</v>
      </c>
      <c r="F165" s="285">
        <v>0</v>
      </c>
      <c r="G165" s="120">
        <f>SUM(E165:F165)</f>
        <v>0</v>
      </c>
      <c r="H165" s="105">
        <v>10</v>
      </c>
      <c r="I165" s="105">
        <v>6</v>
      </c>
      <c r="J165" s="120">
        <f>SUM(H165:I165)</f>
        <v>16</v>
      </c>
      <c r="K165" s="105">
        <v>17</v>
      </c>
      <c r="L165" s="105">
        <v>15</v>
      </c>
      <c r="M165" s="120">
        <f t="shared" si="43"/>
        <v>32</v>
      </c>
      <c r="N165" s="105">
        <f t="shared" si="39"/>
        <v>27</v>
      </c>
      <c r="O165" s="105">
        <f t="shared" si="39"/>
        <v>21</v>
      </c>
      <c r="P165" s="120">
        <f t="shared" si="41"/>
        <v>48</v>
      </c>
    </row>
    <row r="166" spans="1:16" ht="12.75" x14ac:dyDescent="0.2">
      <c r="A166" s="266" t="s">
        <v>116</v>
      </c>
      <c r="B166" s="266" t="s">
        <v>108</v>
      </c>
      <c r="C166" s="237" t="s">
        <v>97</v>
      </c>
      <c r="D166" s="223"/>
      <c r="E166" s="224">
        <v>15</v>
      </c>
      <c r="F166" s="224">
        <v>5</v>
      </c>
      <c r="G166" s="225">
        <f t="shared" si="42"/>
        <v>20</v>
      </c>
      <c r="H166" s="226">
        <v>5</v>
      </c>
      <c r="I166" s="226">
        <v>13</v>
      </c>
      <c r="J166" s="225">
        <f t="shared" si="40"/>
        <v>18</v>
      </c>
      <c r="K166" s="226">
        <v>9</v>
      </c>
      <c r="L166" s="226">
        <v>10</v>
      </c>
      <c r="M166" s="225">
        <f t="shared" si="43"/>
        <v>19</v>
      </c>
      <c r="N166" s="226">
        <f t="shared" si="39"/>
        <v>14</v>
      </c>
      <c r="O166" s="226">
        <f t="shared" si="39"/>
        <v>23</v>
      </c>
      <c r="P166" s="225">
        <f t="shared" si="41"/>
        <v>37</v>
      </c>
    </row>
    <row r="167" spans="1:16" ht="12.75" x14ac:dyDescent="0.2">
      <c r="A167" s="266" t="s">
        <v>73</v>
      </c>
      <c r="B167" s="266" t="s">
        <v>104</v>
      </c>
      <c r="C167" s="237" t="s">
        <v>105</v>
      </c>
      <c r="D167" s="264"/>
      <c r="E167" s="224">
        <v>8</v>
      </c>
      <c r="F167" s="224">
        <v>7</v>
      </c>
      <c r="G167" s="225">
        <f t="shared" si="42"/>
        <v>15</v>
      </c>
      <c r="H167" s="226">
        <v>2</v>
      </c>
      <c r="I167" s="226">
        <v>4</v>
      </c>
      <c r="J167" s="225">
        <f t="shared" si="40"/>
        <v>6</v>
      </c>
      <c r="K167" s="226">
        <v>5</v>
      </c>
      <c r="L167" s="226">
        <v>1</v>
      </c>
      <c r="M167" s="225">
        <f t="shared" si="43"/>
        <v>6</v>
      </c>
      <c r="N167" s="226">
        <f t="shared" si="39"/>
        <v>7</v>
      </c>
      <c r="O167" s="226">
        <f t="shared" si="39"/>
        <v>5</v>
      </c>
      <c r="P167" s="225">
        <f t="shared" si="41"/>
        <v>12</v>
      </c>
    </row>
    <row r="168" spans="1:16" ht="12.75" x14ac:dyDescent="0.2">
      <c r="A168" s="266" t="s">
        <v>117</v>
      </c>
      <c r="B168" s="266" t="s">
        <v>110</v>
      </c>
      <c r="C168" s="237" t="s">
        <v>97</v>
      </c>
      <c r="D168" s="304"/>
      <c r="E168" s="226">
        <v>0</v>
      </c>
      <c r="F168" s="226">
        <v>0</v>
      </c>
      <c r="G168" s="225">
        <f t="shared" si="42"/>
        <v>0</v>
      </c>
      <c r="H168" s="226">
        <v>3</v>
      </c>
      <c r="I168" s="226">
        <v>2</v>
      </c>
      <c r="J168" s="225">
        <f t="shared" si="40"/>
        <v>5</v>
      </c>
      <c r="K168" s="226">
        <v>3</v>
      </c>
      <c r="L168" s="226">
        <v>1</v>
      </c>
      <c r="M168" s="225">
        <f t="shared" si="43"/>
        <v>4</v>
      </c>
      <c r="N168" s="226">
        <f t="shared" si="39"/>
        <v>6</v>
      </c>
      <c r="O168" s="226">
        <f t="shared" si="39"/>
        <v>3</v>
      </c>
      <c r="P168" s="225">
        <f t="shared" si="41"/>
        <v>9</v>
      </c>
    </row>
    <row r="169" spans="1:16" ht="13.5" thickBot="1" x14ac:dyDescent="0.25">
      <c r="A169" s="365" t="s">
        <v>37</v>
      </c>
      <c r="B169" s="366"/>
      <c r="C169" s="366"/>
      <c r="D169" s="366"/>
      <c r="E169" s="106">
        <f t="shared" ref="E169:P169" si="44">SUM(E161:E168)</f>
        <v>33</v>
      </c>
      <c r="F169" s="106">
        <f t="shared" si="44"/>
        <v>32</v>
      </c>
      <c r="G169" s="106">
        <f t="shared" si="44"/>
        <v>65</v>
      </c>
      <c r="H169" s="106">
        <f t="shared" si="44"/>
        <v>30</v>
      </c>
      <c r="I169" s="106">
        <f t="shared" si="44"/>
        <v>44</v>
      </c>
      <c r="J169" s="106">
        <f t="shared" si="44"/>
        <v>45</v>
      </c>
      <c r="K169" s="106">
        <f t="shared" si="44"/>
        <v>52</v>
      </c>
      <c r="L169" s="106">
        <f t="shared" si="44"/>
        <v>49</v>
      </c>
      <c r="M169" s="106">
        <f t="shared" si="44"/>
        <v>101</v>
      </c>
      <c r="N169" s="106">
        <f t="shared" si="44"/>
        <v>82</v>
      </c>
      <c r="O169" s="106">
        <f t="shared" si="44"/>
        <v>93</v>
      </c>
      <c r="P169" s="106">
        <f t="shared" si="44"/>
        <v>175</v>
      </c>
    </row>
    <row r="170" spans="1:16" ht="12.75" x14ac:dyDescent="0.2">
      <c r="A170" s="100"/>
      <c r="B170" s="100"/>
      <c r="C170" s="100"/>
      <c r="D170" s="100"/>
      <c r="E170" s="101"/>
      <c r="F170" s="101"/>
      <c r="G170" s="101"/>
      <c r="H170" s="102"/>
      <c r="I170" s="102"/>
      <c r="J170" s="102"/>
      <c r="K170" s="102"/>
      <c r="L170" s="102"/>
      <c r="M170" s="101"/>
      <c r="N170" s="101"/>
      <c r="O170" s="101"/>
      <c r="P170" s="101"/>
    </row>
    <row r="171" spans="1:16" ht="13.5" thickBot="1" x14ac:dyDescent="0.25">
      <c r="A171" s="52"/>
      <c r="B171" s="52"/>
      <c r="C171" s="52"/>
      <c r="D171" s="52"/>
      <c r="E171" s="103"/>
      <c r="F171" s="103"/>
      <c r="G171" s="103"/>
      <c r="H171" s="104"/>
      <c r="I171" s="104"/>
      <c r="J171" s="104"/>
      <c r="K171" s="104"/>
      <c r="L171" s="104"/>
      <c r="M171" s="103"/>
      <c r="N171" s="103"/>
      <c r="O171" s="103"/>
      <c r="P171" s="103"/>
    </row>
    <row r="172" spans="1:16" ht="13.5" thickBot="1" x14ac:dyDescent="0.25">
      <c r="A172" s="24" t="s">
        <v>52</v>
      </c>
      <c r="B172" s="25"/>
      <c r="C172" s="25"/>
      <c r="D172" s="25"/>
      <c r="E172" s="26" t="s">
        <v>16</v>
      </c>
      <c r="F172" s="26" t="s">
        <v>17</v>
      </c>
      <c r="G172" s="26" t="s">
        <v>18</v>
      </c>
      <c r="H172" s="26" t="s">
        <v>16</v>
      </c>
      <c r="I172" s="26" t="s">
        <v>17</v>
      </c>
      <c r="J172" s="26" t="s">
        <v>18</v>
      </c>
      <c r="K172" s="26" t="s">
        <v>16</v>
      </c>
      <c r="L172" s="26" t="s">
        <v>17</v>
      </c>
      <c r="M172" s="26" t="s">
        <v>18</v>
      </c>
      <c r="N172" s="26" t="s">
        <v>16</v>
      </c>
      <c r="O172" s="26" t="s">
        <v>17</v>
      </c>
      <c r="P172" s="27" t="s">
        <v>18</v>
      </c>
    </row>
    <row r="173" spans="1:16" ht="13.5" thickBot="1" x14ac:dyDescent="0.25">
      <c r="A173" s="267" t="s">
        <v>118</v>
      </c>
      <c r="B173" s="265" t="s">
        <v>119</v>
      </c>
      <c r="C173" s="268" t="s">
        <v>120</v>
      </c>
      <c r="D173" s="263"/>
      <c r="E173" s="60">
        <v>0</v>
      </c>
      <c r="F173" s="60">
        <v>0</v>
      </c>
      <c r="G173" s="72">
        <f>SUM(E173:F173)</f>
        <v>0</v>
      </c>
      <c r="H173" s="60">
        <v>0</v>
      </c>
      <c r="I173" s="60">
        <v>0</v>
      </c>
      <c r="J173" s="105">
        <v>0</v>
      </c>
      <c r="K173" s="60">
        <v>0</v>
      </c>
      <c r="L173" s="60">
        <v>0</v>
      </c>
      <c r="M173" s="105">
        <f>SUM(K173:L173)</f>
        <v>0</v>
      </c>
      <c r="N173" s="62">
        <f>SUM(H173,K173)</f>
        <v>0</v>
      </c>
      <c r="O173" s="62">
        <f>SUM(I173,L173)</f>
        <v>0</v>
      </c>
      <c r="P173" s="308">
        <f>SUM(N173:O173)</f>
        <v>0</v>
      </c>
    </row>
    <row r="174" spans="1:16" ht="13.5" thickBot="1" x14ac:dyDescent="0.25">
      <c r="A174" s="375" t="s">
        <v>37</v>
      </c>
      <c r="B174" s="367"/>
      <c r="C174" s="367"/>
      <c r="D174" s="367"/>
      <c r="E174" s="63">
        <v>0</v>
      </c>
      <c r="F174" s="63">
        <f t="shared" ref="F174:P174" si="45">SUM(F173:F173)</f>
        <v>0</v>
      </c>
      <c r="G174" s="63">
        <f t="shared" si="45"/>
        <v>0</v>
      </c>
      <c r="H174" s="63">
        <f t="shared" si="45"/>
        <v>0</v>
      </c>
      <c r="I174" s="63">
        <f t="shared" si="45"/>
        <v>0</v>
      </c>
      <c r="J174" s="63">
        <f t="shared" si="45"/>
        <v>0</v>
      </c>
      <c r="K174" s="63">
        <f t="shared" si="45"/>
        <v>0</v>
      </c>
      <c r="L174" s="63">
        <f t="shared" si="45"/>
        <v>0</v>
      </c>
      <c r="M174" s="63">
        <f t="shared" si="45"/>
        <v>0</v>
      </c>
      <c r="N174" s="63">
        <f t="shared" si="45"/>
        <v>0</v>
      </c>
      <c r="O174" s="63">
        <f t="shared" si="45"/>
        <v>0</v>
      </c>
      <c r="P174" s="63">
        <f t="shared" si="45"/>
        <v>0</v>
      </c>
    </row>
    <row r="175" spans="1:16" ht="13.5" thickBot="1" x14ac:dyDescent="0.25">
      <c r="A175" s="368" t="s">
        <v>54</v>
      </c>
      <c r="B175" s="369"/>
      <c r="C175" s="369"/>
      <c r="D175" s="369"/>
      <c r="E175" s="64">
        <f t="shared" ref="E175:P175" si="46">SUM(E156,E169,E174)</f>
        <v>580</v>
      </c>
      <c r="F175" s="64">
        <f t="shared" si="46"/>
        <v>527</v>
      </c>
      <c r="G175" s="64">
        <f t="shared" si="46"/>
        <v>1107</v>
      </c>
      <c r="H175" s="64">
        <f t="shared" si="46"/>
        <v>438</v>
      </c>
      <c r="I175" s="64">
        <f t="shared" si="46"/>
        <v>414</v>
      </c>
      <c r="J175" s="64">
        <f t="shared" si="46"/>
        <v>823</v>
      </c>
      <c r="K175" s="64">
        <f t="shared" si="46"/>
        <v>1767</v>
      </c>
      <c r="L175" s="64">
        <f t="shared" si="46"/>
        <v>1989</v>
      </c>
      <c r="M175" s="64">
        <f t="shared" si="46"/>
        <v>3756</v>
      </c>
      <c r="N175" s="64">
        <f t="shared" si="46"/>
        <v>2205</v>
      </c>
      <c r="O175" s="64">
        <f t="shared" si="46"/>
        <v>2403</v>
      </c>
      <c r="P175" s="64">
        <f t="shared" si="46"/>
        <v>4608</v>
      </c>
    </row>
    <row r="176" spans="1:16" ht="12.75" x14ac:dyDescent="0.2">
      <c r="A176" s="66"/>
      <c r="B176" s="66"/>
      <c r="C176" s="66"/>
      <c r="D176" s="6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</row>
    <row r="177" spans="1:16" ht="12.75" x14ac:dyDescent="0.2">
      <c r="A177" s="66"/>
      <c r="B177" s="66"/>
      <c r="C177" s="66"/>
      <c r="D177" s="6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</row>
    <row r="178" spans="1:16" ht="13.5" thickBot="1" x14ac:dyDescent="0.25">
      <c r="A178" s="40"/>
      <c r="B178" s="41"/>
      <c r="C178" s="41"/>
      <c r="D178" s="41"/>
      <c r="E178" s="42"/>
      <c r="F178" s="42"/>
      <c r="G178" s="42"/>
      <c r="H178" s="42"/>
      <c r="I178" s="42"/>
      <c r="J178" s="82"/>
      <c r="K178" s="43"/>
      <c r="L178" s="43"/>
      <c r="M178" s="43"/>
      <c r="N178" s="43"/>
      <c r="O178" s="43"/>
      <c r="P178" s="43"/>
    </row>
    <row r="179" spans="1:16" ht="13.5" thickBot="1" x14ac:dyDescent="0.25">
      <c r="A179" s="370" t="s">
        <v>121</v>
      </c>
      <c r="B179" s="371"/>
      <c r="C179" s="371"/>
      <c r="D179" s="371"/>
      <c r="E179" s="371"/>
      <c r="F179" s="371"/>
      <c r="G179" s="372"/>
      <c r="H179" s="354" t="s">
        <v>7</v>
      </c>
      <c r="I179" s="355"/>
      <c r="J179" s="355"/>
      <c r="K179" s="355"/>
      <c r="L179" s="355"/>
      <c r="M179" s="355"/>
      <c r="N179" s="355"/>
      <c r="O179" s="355"/>
      <c r="P179" s="356"/>
    </row>
    <row r="180" spans="1:16" ht="13.5" thickBot="1" x14ac:dyDescent="0.25">
      <c r="A180" s="243" t="s">
        <v>8</v>
      </c>
      <c r="B180" s="20" t="s">
        <v>56</v>
      </c>
      <c r="C180" s="17" t="s">
        <v>10</v>
      </c>
      <c r="D180" s="25"/>
      <c r="E180" s="351" t="s">
        <v>11</v>
      </c>
      <c r="F180" s="351"/>
      <c r="G180" s="351"/>
      <c r="H180" s="374" t="s">
        <v>12</v>
      </c>
      <c r="I180" s="351"/>
      <c r="J180" s="351"/>
      <c r="K180" s="351" t="s">
        <v>13</v>
      </c>
      <c r="L180" s="351"/>
      <c r="M180" s="351"/>
      <c r="N180" s="351" t="s">
        <v>14</v>
      </c>
      <c r="O180" s="351"/>
      <c r="P180" s="373"/>
    </row>
    <row r="181" spans="1:16" ht="12.75" x14ac:dyDescent="0.2">
      <c r="A181" s="23" t="s">
        <v>15</v>
      </c>
      <c r="B181" s="118"/>
      <c r="C181" s="18"/>
      <c r="D181" s="18"/>
      <c r="E181" s="21" t="s">
        <v>16</v>
      </c>
      <c r="F181" s="21" t="s">
        <v>17</v>
      </c>
      <c r="G181" s="21" t="s">
        <v>18</v>
      </c>
      <c r="H181" s="21" t="s">
        <v>16</v>
      </c>
      <c r="I181" s="21" t="s">
        <v>17</v>
      </c>
      <c r="J181" s="21" t="s">
        <v>18</v>
      </c>
      <c r="K181" s="21" t="s">
        <v>16</v>
      </c>
      <c r="L181" s="21" t="s">
        <v>17</v>
      </c>
      <c r="M181" s="21" t="s">
        <v>18</v>
      </c>
      <c r="N181" s="21" t="s">
        <v>16</v>
      </c>
      <c r="O181" s="21" t="s">
        <v>17</v>
      </c>
      <c r="P181" s="22" t="s">
        <v>18</v>
      </c>
    </row>
    <row r="182" spans="1:16" ht="12.75" x14ac:dyDescent="0.2">
      <c r="A182" s="75" t="s">
        <v>201</v>
      </c>
      <c r="B182" s="69" t="s">
        <v>123</v>
      </c>
      <c r="C182" s="117" t="s">
        <v>124</v>
      </c>
      <c r="D182" s="46"/>
      <c r="E182" s="231">
        <v>0</v>
      </c>
      <c r="F182" s="47">
        <v>0</v>
      </c>
      <c r="G182" s="47">
        <f>SUM(E182:F182)</f>
        <v>0</v>
      </c>
      <c r="H182" s="269">
        <v>0</v>
      </c>
      <c r="I182" s="269">
        <v>0</v>
      </c>
      <c r="J182" s="269">
        <f>SUM(H182,I182)</f>
        <v>0</v>
      </c>
      <c r="K182" s="269">
        <v>0</v>
      </c>
      <c r="L182" s="269">
        <v>0</v>
      </c>
      <c r="M182" s="269">
        <f>SUM(K182:L182)</f>
        <v>0</v>
      </c>
      <c r="N182" s="269">
        <v>0</v>
      </c>
      <c r="O182" s="269">
        <v>0</v>
      </c>
      <c r="P182" s="269">
        <f>SUM(N182:O182)</f>
        <v>0</v>
      </c>
    </row>
    <row r="183" spans="1:16" ht="12.75" x14ac:dyDescent="0.2">
      <c r="A183" s="69" t="s">
        <v>122</v>
      </c>
      <c r="B183" s="69" t="s">
        <v>123</v>
      </c>
      <c r="C183" s="94" t="s">
        <v>124</v>
      </c>
      <c r="D183" s="70"/>
      <c r="E183" s="231">
        <v>92</v>
      </c>
      <c r="F183" s="47">
        <v>17</v>
      </c>
      <c r="G183" s="47">
        <f>SUM(E183:F183)</f>
        <v>109</v>
      </c>
      <c r="H183" s="48">
        <v>85</v>
      </c>
      <c r="I183" s="48">
        <v>15</v>
      </c>
      <c r="J183" s="72">
        <f>SUM(H183:I183)</f>
        <v>100</v>
      </c>
      <c r="K183" s="49">
        <v>313</v>
      </c>
      <c r="L183" s="49">
        <v>76</v>
      </c>
      <c r="M183" s="47">
        <f>SUM(K183:L183)</f>
        <v>389</v>
      </c>
      <c r="N183" s="48">
        <f>SUM(H183,K183)</f>
        <v>398</v>
      </c>
      <c r="O183" s="48">
        <f>SUM(I183,L183)</f>
        <v>91</v>
      </c>
      <c r="P183" s="47">
        <f>SUM(N183:O183)</f>
        <v>489</v>
      </c>
    </row>
    <row r="184" spans="1:16" ht="13.5" thickBot="1" x14ac:dyDescent="0.25">
      <c r="A184" s="365" t="s">
        <v>37</v>
      </c>
      <c r="B184" s="366"/>
      <c r="C184" s="366"/>
      <c r="D184" s="378"/>
      <c r="E184" s="53">
        <f t="shared" ref="E184:P184" si="47">SUM(E182:E183)</f>
        <v>92</v>
      </c>
      <c r="F184" s="53">
        <f t="shared" si="47"/>
        <v>17</v>
      </c>
      <c r="G184" s="53">
        <f t="shared" si="47"/>
        <v>109</v>
      </c>
      <c r="H184" s="53">
        <f t="shared" si="47"/>
        <v>85</v>
      </c>
      <c r="I184" s="53">
        <f t="shared" si="47"/>
        <v>15</v>
      </c>
      <c r="J184" s="53">
        <f t="shared" si="47"/>
        <v>100</v>
      </c>
      <c r="K184" s="53">
        <f t="shared" si="47"/>
        <v>313</v>
      </c>
      <c r="L184" s="53">
        <f t="shared" si="47"/>
        <v>76</v>
      </c>
      <c r="M184" s="53">
        <f t="shared" si="47"/>
        <v>389</v>
      </c>
      <c r="N184" s="53">
        <f t="shared" si="47"/>
        <v>398</v>
      </c>
      <c r="O184" s="53">
        <f t="shared" si="47"/>
        <v>91</v>
      </c>
      <c r="P184" s="53">
        <f t="shared" si="47"/>
        <v>489</v>
      </c>
    </row>
    <row r="185" spans="1:16" ht="12.75" x14ac:dyDescent="0.2">
      <c r="A185" s="40"/>
      <c r="B185" s="40"/>
      <c r="C185" s="40"/>
      <c r="D185" s="40"/>
      <c r="E185" s="42"/>
      <c r="F185" s="42"/>
      <c r="G185" s="82"/>
      <c r="H185" s="42"/>
      <c r="I185" s="42"/>
      <c r="J185" s="82"/>
      <c r="K185" s="42"/>
      <c r="L185" s="42"/>
      <c r="M185" s="82"/>
      <c r="N185" s="42"/>
      <c r="O185" s="42"/>
      <c r="P185" s="82"/>
    </row>
    <row r="186" spans="1:16" ht="12.75" x14ac:dyDescent="0.2">
      <c r="A186" s="40"/>
      <c r="B186" s="40"/>
      <c r="C186" s="40"/>
      <c r="D186" s="40"/>
      <c r="E186" s="42"/>
      <c r="F186" s="42"/>
      <c r="G186" s="82"/>
      <c r="H186" s="42"/>
      <c r="I186" s="42"/>
      <c r="J186" s="82"/>
      <c r="K186" s="42"/>
      <c r="L186" s="42"/>
      <c r="M186" s="82"/>
      <c r="N186" s="42"/>
      <c r="O186" s="42"/>
      <c r="P186" s="82"/>
    </row>
    <row r="187" spans="1:16" ht="13.5" thickBot="1" x14ac:dyDescent="0.25">
      <c r="A187" s="40"/>
      <c r="B187" s="41"/>
      <c r="C187" s="41"/>
      <c r="D187" s="41"/>
      <c r="E187" s="42"/>
      <c r="F187" s="42"/>
      <c r="G187" s="42"/>
      <c r="H187" s="42"/>
      <c r="I187" s="42"/>
      <c r="J187" s="82"/>
      <c r="K187" s="43"/>
      <c r="L187" s="43"/>
      <c r="M187" s="43"/>
      <c r="N187" s="43"/>
      <c r="O187" s="43"/>
      <c r="P187" s="43"/>
    </row>
    <row r="188" spans="1:16" ht="13.5" thickBot="1" x14ac:dyDescent="0.25">
      <c r="A188" s="24" t="s">
        <v>38</v>
      </c>
      <c r="B188" s="25"/>
      <c r="C188" s="25"/>
      <c r="D188" s="25"/>
      <c r="E188" s="26" t="s">
        <v>16</v>
      </c>
      <c r="F188" s="26" t="s">
        <v>17</v>
      </c>
      <c r="G188" s="26" t="s">
        <v>18</v>
      </c>
      <c r="H188" s="26" t="s">
        <v>16</v>
      </c>
      <c r="I188" s="26" t="s">
        <v>17</v>
      </c>
      <c r="J188" s="26" t="s">
        <v>18</v>
      </c>
      <c r="K188" s="26" t="s">
        <v>16</v>
      </c>
      <c r="L188" s="26" t="s">
        <v>17</v>
      </c>
      <c r="M188" s="26" t="s">
        <v>18</v>
      </c>
      <c r="N188" s="26" t="s">
        <v>16</v>
      </c>
      <c r="O188" s="26" t="s">
        <v>17</v>
      </c>
      <c r="P188" s="27" t="s">
        <v>18</v>
      </c>
    </row>
    <row r="189" spans="1:16" ht="13.5" thickBot="1" x14ac:dyDescent="0.25">
      <c r="A189" s="274" t="s">
        <v>73</v>
      </c>
      <c r="B189" s="275" t="s">
        <v>123</v>
      </c>
      <c r="C189" s="227" t="s">
        <v>125</v>
      </c>
      <c r="D189" s="227"/>
      <c r="E189" s="228">
        <v>7</v>
      </c>
      <c r="F189" s="228">
        <v>3</v>
      </c>
      <c r="G189" s="228">
        <f>SUM(E189:F189)</f>
        <v>10</v>
      </c>
      <c r="H189" s="228">
        <v>5</v>
      </c>
      <c r="I189" s="229">
        <v>3</v>
      </c>
      <c r="J189" s="228">
        <f>SUM(H189:I189)</f>
        <v>8</v>
      </c>
      <c r="K189" s="229">
        <v>3</v>
      </c>
      <c r="L189" s="229">
        <v>0</v>
      </c>
      <c r="M189" s="228">
        <f>SUM(K189:L189)</f>
        <v>3</v>
      </c>
      <c r="N189" s="106">
        <f>SUM(H189,K189)</f>
        <v>8</v>
      </c>
      <c r="O189" s="106">
        <f>SUM(I189,L189)</f>
        <v>3</v>
      </c>
      <c r="P189" s="230">
        <f>SUM(N189:O189)</f>
        <v>11</v>
      </c>
    </row>
    <row r="190" spans="1:16" ht="13.5" thickBot="1" x14ac:dyDescent="0.25">
      <c r="A190" s="381" t="s">
        <v>37</v>
      </c>
      <c r="B190" s="382"/>
      <c r="C190" s="382"/>
      <c r="D190" s="382"/>
      <c r="E190" s="106">
        <f>E189</f>
        <v>7</v>
      </c>
      <c r="F190" s="106">
        <f t="shared" ref="F190:P190" si="48">F189</f>
        <v>3</v>
      </c>
      <c r="G190" s="106">
        <f t="shared" si="48"/>
        <v>10</v>
      </c>
      <c r="H190" s="106">
        <f t="shared" si="48"/>
        <v>5</v>
      </c>
      <c r="I190" s="106">
        <f t="shared" si="48"/>
        <v>3</v>
      </c>
      <c r="J190" s="106">
        <f t="shared" si="48"/>
        <v>8</v>
      </c>
      <c r="K190" s="106">
        <f t="shared" si="48"/>
        <v>3</v>
      </c>
      <c r="L190" s="106">
        <f t="shared" si="48"/>
        <v>0</v>
      </c>
      <c r="M190" s="106">
        <f t="shared" si="48"/>
        <v>3</v>
      </c>
      <c r="N190" s="106">
        <f t="shared" si="48"/>
        <v>8</v>
      </c>
      <c r="O190" s="106">
        <f t="shared" si="48"/>
        <v>3</v>
      </c>
      <c r="P190" s="106">
        <f t="shared" si="48"/>
        <v>11</v>
      </c>
    </row>
    <row r="191" spans="1:16" ht="13.5" thickBot="1" x14ac:dyDescent="0.25">
      <c r="A191" s="379" t="s">
        <v>54</v>
      </c>
      <c r="B191" s="380"/>
      <c r="C191" s="380"/>
      <c r="D191" s="380"/>
      <c r="E191" s="64">
        <f>SUM(E184,E190)</f>
        <v>99</v>
      </c>
      <c r="F191" s="64">
        <f t="shared" ref="F191:P191" si="49">SUM(F184,F190)</f>
        <v>20</v>
      </c>
      <c r="G191" s="64">
        <f t="shared" si="49"/>
        <v>119</v>
      </c>
      <c r="H191" s="64">
        <f t="shared" si="49"/>
        <v>90</v>
      </c>
      <c r="I191" s="64">
        <f t="shared" si="49"/>
        <v>18</v>
      </c>
      <c r="J191" s="64">
        <f t="shared" si="49"/>
        <v>108</v>
      </c>
      <c r="K191" s="64">
        <f t="shared" si="49"/>
        <v>316</v>
      </c>
      <c r="L191" s="64">
        <f t="shared" si="49"/>
        <v>76</v>
      </c>
      <c r="M191" s="64">
        <f t="shared" si="49"/>
        <v>392</v>
      </c>
      <c r="N191" s="64">
        <f t="shared" si="49"/>
        <v>406</v>
      </c>
      <c r="O191" s="64">
        <f t="shared" si="49"/>
        <v>94</v>
      </c>
      <c r="P191" s="64">
        <f t="shared" si="49"/>
        <v>500</v>
      </c>
    </row>
    <row r="192" spans="1:16" ht="12.75" x14ac:dyDescent="0.2">
      <c r="A192" s="107"/>
      <c r="B192" s="107"/>
      <c r="C192" s="107"/>
      <c r="D192" s="107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</row>
    <row r="193" spans="1:16" ht="12.75" x14ac:dyDescent="0.2">
      <c r="A193" s="107"/>
      <c r="B193" s="107"/>
      <c r="C193" s="107"/>
      <c r="D193" s="107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</row>
    <row r="194" spans="1:16" ht="13.5" thickBot="1" x14ac:dyDescent="0.25">
      <c r="A194" s="52"/>
      <c r="B194" s="41"/>
      <c r="C194" s="41"/>
      <c r="D194" s="41"/>
      <c r="E194" s="42"/>
      <c r="F194" s="42"/>
      <c r="G194" s="42"/>
      <c r="H194" s="42"/>
      <c r="I194" s="42"/>
      <c r="J194" s="82"/>
      <c r="K194" s="43"/>
      <c r="L194" s="43"/>
      <c r="M194" s="43"/>
      <c r="N194" s="43"/>
      <c r="O194" s="43"/>
      <c r="P194" s="43"/>
    </row>
    <row r="195" spans="1:16" ht="13.5" thickBot="1" x14ac:dyDescent="0.25">
      <c r="A195" s="370" t="s">
        <v>126</v>
      </c>
      <c r="B195" s="371"/>
      <c r="C195" s="371"/>
      <c r="D195" s="371"/>
      <c r="E195" s="371"/>
      <c r="F195" s="371"/>
      <c r="G195" s="372"/>
      <c r="H195" s="354" t="s">
        <v>7</v>
      </c>
      <c r="I195" s="355"/>
      <c r="J195" s="355"/>
      <c r="K195" s="355"/>
      <c r="L195" s="355"/>
      <c r="M195" s="355"/>
      <c r="N195" s="355"/>
      <c r="O195" s="355"/>
      <c r="P195" s="356"/>
    </row>
    <row r="196" spans="1:16" ht="13.5" thickBot="1" x14ac:dyDescent="0.25">
      <c r="A196" s="15" t="s">
        <v>8</v>
      </c>
      <c r="B196" s="16" t="s">
        <v>56</v>
      </c>
      <c r="C196" s="17" t="s">
        <v>10</v>
      </c>
      <c r="D196" s="25"/>
      <c r="E196" s="351" t="s">
        <v>11</v>
      </c>
      <c r="F196" s="351"/>
      <c r="G196" s="351"/>
      <c r="H196" s="374" t="s">
        <v>12</v>
      </c>
      <c r="I196" s="351"/>
      <c r="J196" s="351"/>
      <c r="K196" s="351" t="s">
        <v>13</v>
      </c>
      <c r="L196" s="351"/>
      <c r="M196" s="351"/>
      <c r="N196" s="351" t="s">
        <v>14</v>
      </c>
      <c r="O196" s="351"/>
      <c r="P196" s="373"/>
    </row>
    <row r="197" spans="1:16" ht="13.5" thickBot="1" x14ac:dyDescent="0.25">
      <c r="A197" s="24" t="s">
        <v>15</v>
      </c>
      <c r="B197" s="25"/>
      <c r="C197" s="25"/>
      <c r="D197" s="25"/>
      <c r="E197" s="26" t="s">
        <v>16</v>
      </c>
      <c r="F197" s="26" t="s">
        <v>17</v>
      </c>
      <c r="G197" s="26" t="s">
        <v>18</v>
      </c>
      <c r="H197" s="26" t="s">
        <v>16</v>
      </c>
      <c r="I197" s="26" t="s">
        <v>17</v>
      </c>
      <c r="J197" s="26" t="s">
        <v>18</v>
      </c>
      <c r="K197" s="26" t="s">
        <v>16</v>
      </c>
      <c r="L197" s="27" t="s">
        <v>17</v>
      </c>
      <c r="M197" s="29" t="s">
        <v>18</v>
      </c>
      <c r="N197" s="26" t="s">
        <v>16</v>
      </c>
      <c r="O197" s="26" t="s">
        <v>17</v>
      </c>
      <c r="P197" s="27" t="s">
        <v>18</v>
      </c>
    </row>
    <row r="198" spans="1:16" ht="12.75" x14ac:dyDescent="0.2">
      <c r="A198" s="254" t="s">
        <v>127</v>
      </c>
      <c r="B198" s="239" t="s">
        <v>94</v>
      </c>
      <c r="C198" s="255" t="s">
        <v>22</v>
      </c>
      <c r="D198" s="33"/>
      <c r="E198" s="56">
        <v>0</v>
      </c>
      <c r="F198" s="56">
        <v>0</v>
      </c>
      <c r="G198" s="55">
        <f>SUM(E198:F198)</f>
        <v>0</v>
      </c>
      <c r="H198" s="56">
        <v>24</v>
      </c>
      <c r="I198" s="56">
        <v>9</v>
      </c>
      <c r="J198" s="55">
        <f>SUM(H198:I198)</f>
        <v>33</v>
      </c>
      <c r="K198" s="56">
        <v>1</v>
      </c>
      <c r="L198" s="56">
        <v>1</v>
      </c>
      <c r="M198" s="55">
        <f>SUM(K198:L198)</f>
        <v>2</v>
      </c>
      <c r="N198" s="186">
        <f t="shared" ref="N198:O209" si="50">SUM(H198,K198)</f>
        <v>25</v>
      </c>
      <c r="O198" s="186">
        <f t="shared" si="50"/>
        <v>10</v>
      </c>
      <c r="P198" s="121">
        <f t="shared" ref="P198:P209" si="51">SUM(N198:O198)</f>
        <v>35</v>
      </c>
    </row>
    <row r="199" spans="1:16" ht="12.75" x14ac:dyDescent="0.2">
      <c r="A199" s="254" t="s">
        <v>205</v>
      </c>
      <c r="B199" s="239" t="s">
        <v>94</v>
      </c>
      <c r="C199" s="255" t="s">
        <v>22</v>
      </c>
      <c r="D199" s="33"/>
      <c r="E199" s="56">
        <v>28</v>
      </c>
      <c r="F199" s="56">
        <v>12</v>
      </c>
      <c r="G199" s="47">
        <f t="shared" ref="G199:G209" si="52">SUM(E199:F199)</f>
        <v>40</v>
      </c>
      <c r="H199" s="56">
        <v>0</v>
      </c>
      <c r="I199" s="56">
        <v>0</v>
      </c>
      <c r="J199" s="47">
        <f>SUM(H199:I199)</f>
        <v>0</v>
      </c>
      <c r="K199" s="56">
        <v>13</v>
      </c>
      <c r="L199" s="56">
        <v>11</v>
      </c>
      <c r="M199" s="47">
        <f>SUM(K199:L199)</f>
        <v>24</v>
      </c>
      <c r="N199" s="186">
        <f>SUM(H199,K199)</f>
        <v>13</v>
      </c>
      <c r="O199" s="186">
        <f>SUM(I199,L199)</f>
        <v>11</v>
      </c>
      <c r="P199" s="121">
        <f>SUM(N199:O199)</f>
        <v>24</v>
      </c>
    </row>
    <row r="200" spans="1:16" ht="12.75" x14ac:dyDescent="0.2">
      <c r="A200" s="108" t="s">
        <v>128</v>
      </c>
      <c r="B200" s="46" t="s">
        <v>94</v>
      </c>
      <c r="C200" s="117" t="s">
        <v>22</v>
      </c>
      <c r="D200" s="118"/>
      <c r="E200" s="49">
        <v>0</v>
      </c>
      <c r="F200" s="49">
        <v>0</v>
      </c>
      <c r="G200" s="47">
        <f>SUM(E200:F200)</f>
        <v>0</v>
      </c>
      <c r="H200" s="49">
        <v>0</v>
      </c>
      <c r="I200" s="49">
        <v>0</v>
      </c>
      <c r="J200" s="47">
        <f>SUM(H200:I200)</f>
        <v>0</v>
      </c>
      <c r="K200" s="49">
        <v>0</v>
      </c>
      <c r="L200" s="49">
        <v>1</v>
      </c>
      <c r="M200" s="47">
        <f>SUM(K200:L200)</f>
        <v>1</v>
      </c>
      <c r="N200" s="186">
        <f t="shared" si="50"/>
        <v>0</v>
      </c>
      <c r="O200" s="186">
        <f t="shared" si="50"/>
        <v>1</v>
      </c>
      <c r="P200" s="256">
        <f t="shared" si="51"/>
        <v>1</v>
      </c>
    </row>
    <row r="201" spans="1:16" ht="12.75" x14ac:dyDescent="0.2">
      <c r="A201" s="108" t="s">
        <v>129</v>
      </c>
      <c r="B201" s="46" t="s">
        <v>94</v>
      </c>
      <c r="C201" s="117" t="s">
        <v>22</v>
      </c>
      <c r="D201" s="118"/>
      <c r="E201" s="49">
        <v>24</v>
      </c>
      <c r="F201" s="49">
        <v>16</v>
      </c>
      <c r="G201" s="47">
        <f t="shared" si="52"/>
        <v>40</v>
      </c>
      <c r="H201" s="49">
        <v>0</v>
      </c>
      <c r="I201" s="49">
        <v>0</v>
      </c>
      <c r="J201" s="47">
        <f t="shared" ref="J201:J209" si="53">SUM(H201:I201)</f>
        <v>0</v>
      </c>
      <c r="K201" s="49">
        <v>22</v>
      </c>
      <c r="L201" s="49">
        <v>44</v>
      </c>
      <c r="M201" s="55">
        <f t="shared" ref="M201:M209" si="54">SUM(K201:L201)</f>
        <v>66</v>
      </c>
      <c r="N201" s="186">
        <f>SUM(H201,K201)</f>
        <v>22</v>
      </c>
      <c r="O201" s="186">
        <f>SUM(I201,L201)</f>
        <v>44</v>
      </c>
      <c r="P201" s="256">
        <f>SUM(N201:O201)</f>
        <v>66</v>
      </c>
    </row>
    <row r="202" spans="1:16" ht="12.75" x14ac:dyDescent="0.2">
      <c r="A202" s="108" t="s">
        <v>204</v>
      </c>
      <c r="B202" s="46" t="s">
        <v>94</v>
      </c>
      <c r="C202" s="117" t="s">
        <v>22</v>
      </c>
      <c r="D202" s="118"/>
      <c r="E202" s="49">
        <v>0</v>
      </c>
      <c r="F202" s="49">
        <v>0</v>
      </c>
      <c r="G202" s="47">
        <f t="shared" si="52"/>
        <v>0</v>
      </c>
      <c r="H202" s="49">
        <v>10</v>
      </c>
      <c r="I202" s="49">
        <v>5</v>
      </c>
      <c r="J202" s="47">
        <f t="shared" si="53"/>
        <v>15</v>
      </c>
      <c r="K202" s="49">
        <v>3</v>
      </c>
      <c r="L202" s="49">
        <v>3</v>
      </c>
      <c r="M202" s="55">
        <f t="shared" si="54"/>
        <v>6</v>
      </c>
      <c r="N202" s="186">
        <f t="shared" si="50"/>
        <v>13</v>
      </c>
      <c r="O202" s="186">
        <f t="shared" si="50"/>
        <v>8</v>
      </c>
      <c r="P202" s="256">
        <f t="shared" si="51"/>
        <v>21</v>
      </c>
    </row>
    <row r="203" spans="1:16" ht="12.75" x14ac:dyDescent="0.2">
      <c r="A203" s="108" t="s">
        <v>130</v>
      </c>
      <c r="B203" s="46" t="s">
        <v>94</v>
      </c>
      <c r="C203" s="117" t="s">
        <v>22</v>
      </c>
      <c r="D203" s="118"/>
      <c r="E203" s="49">
        <v>0</v>
      </c>
      <c r="F203" s="49">
        <v>0</v>
      </c>
      <c r="G203" s="47">
        <f t="shared" si="52"/>
        <v>0</v>
      </c>
      <c r="H203" s="49">
        <v>0</v>
      </c>
      <c r="I203" s="49">
        <v>0</v>
      </c>
      <c r="J203" s="47">
        <f>SUM(H203:I203)</f>
        <v>0</v>
      </c>
      <c r="K203" s="49">
        <v>1</v>
      </c>
      <c r="L203" s="49">
        <v>0</v>
      </c>
      <c r="M203" s="47">
        <f t="shared" si="54"/>
        <v>1</v>
      </c>
      <c r="N203" s="48">
        <f>SUM(H203,K203)</f>
        <v>1</v>
      </c>
      <c r="O203" s="48">
        <f>SUM(I203,L203)</f>
        <v>0</v>
      </c>
      <c r="P203" s="47">
        <f>SUM(N203:O203)</f>
        <v>1</v>
      </c>
    </row>
    <row r="204" spans="1:16" ht="12.75" x14ac:dyDescent="0.2">
      <c r="A204" s="108" t="s">
        <v>198</v>
      </c>
      <c r="B204" s="46" t="s">
        <v>94</v>
      </c>
      <c r="C204" s="117" t="s">
        <v>22</v>
      </c>
      <c r="D204" s="118"/>
      <c r="E204" s="49">
        <v>0</v>
      </c>
      <c r="F204" s="49">
        <v>0</v>
      </c>
      <c r="G204" s="47">
        <f t="shared" si="52"/>
        <v>0</v>
      </c>
      <c r="H204" s="49">
        <v>0</v>
      </c>
      <c r="I204" s="49">
        <v>0</v>
      </c>
      <c r="J204" s="47">
        <f t="shared" si="53"/>
        <v>0</v>
      </c>
      <c r="K204" s="49">
        <v>219</v>
      </c>
      <c r="L204" s="49">
        <v>246</v>
      </c>
      <c r="M204" s="47">
        <f t="shared" si="54"/>
        <v>465</v>
      </c>
      <c r="N204" s="48">
        <f t="shared" si="50"/>
        <v>219</v>
      </c>
      <c r="O204" s="48">
        <f t="shared" si="50"/>
        <v>246</v>
      </c>
      <c r="P204" s="47">
        <f t="shared" si="51"/>
        <v>465</v>
      </c>
    </row>
    <row r="205" spans="1:16" ht="12.75" x14ac:dyDescent="0.2">
      <c r="A205" s="108" t="s">
        <v>199</v>
      </c>
      <c r="B205" s="46" t="s">
        <v>94</v>
      </c>
      <c r="C205" s="117" t="s">
        <v>22</v>
      </c>
      <c r="D205" s="118"/>
      <c r="E205" s="49">
        <v>70</v>
      </c>
      <c r="F205" s="49">
        <v>87</v>
      </c>
      <c r="G205" s="47">
        <f t="shared" si="52"/>
        <v>157</v>
      </c>
      <c r="H205" s="49">
        <v>35</v>
      </c>
      <c r="I205" s="49">
        <v>38</v>
      </c>
      <c r="J205" s="47">
        <f>SUM(H205:I205)</f>
        <v>73</v>
      </c>
      <c r="K205" s="49">
        <v>37</v>
      </c>
      <c r="L205" s="49">
        <v>35</v>
      </c>
      <c r="M205" s="47">
        <f>SUM(K205:L205)</f>
        <v>72</v>
      </c>
      <c r="N205" s="48">
        <f>SUM(H205,K205)</f>
        <v>72</v>
      </c>
      <c r="O205" s="48">
        <f>SUM(I205,L205)</f>
        <v>73</v>
      </c>
      <c r="P205" s="47">
        <f>SUM(N205:O205)</f>
        <v>145</v>
      </c>
    </row>
    <row r="206" spans="1:16" ht="12.75" x14ac:dyDescent="0.2">
      <c r="A206" s="257" t="s">
        <v>200</v>
      </c>
      <c r="B206" s="46" t="s">
        <v>94</v>
      </c>
      <c r="C206" s="117" t="s">
        <v>22</v>
      </c>
      <c r="D206" s="118"/>
      <c r="E206" s="49">
        <v>0</v>
      </c>
      <c r="F206" s="49">
        <v>0</v>
      </c>
      <c r="G206" s="47">
        <f t="shared" si="52"/>
        <v>0</v>
      </c>
      <c r="H206" s="49">
        <v>0</v>
      </c>
      <c r="I206" s="49">
        <v>0</v>
      </c>
      <c r="J206" s="47">
        <f t="shared" si="53"/>
        <v>0</v>
      </c>
      <c r="K206" s="49">
        <v>68</v>
      </c>
      <c r="L206" s="49">
        <v>108</v>
      </c>
      <c r="M206" s="47">
        <f t="shared" si="54"/>
        <v>176</v>
      </c>
      <c r="N206" s="48">
        <f t="shared" si="50"/>
        <v>68</v>
      </c>
      <c r="O206" s="48">
        <f t="shared" si="50"/>
        <v>108</v>
      </c>
      <c r="P206" s="47">
        <f t="shared" si="51"/>
        <v>176</v>
      </c>
    </row>
    <row r="207" spans="1:16" ht="12.75" x14ac:dyDescent="0.2">
      <c r="A207" s="187" t="s">
        <v>131</v>
      </c>
      <c r="B207" s="152" t="s">
        <v>94</v>
      </c>
      <c r="C207" s="153" t="s">
        <v>22</v>
      </c>
      <c r="D207" s="154"/>
      <c r="E207" s="155">
        <v>7</v>
      </c>
      <c r="F207" s="155">
        <v>27</v>
      </c>
      <c r="G207" s="47">
        <f t="shared" si="52"/>
        <v>34</v>
      </c>
      <c r="H207" s="155">
        <v>7</v>
      </c>
      <c r="I207" s="155">
        <v>30</v>
      </c>
      <c r="J207" s="116">
        <f t="shared" si="53"/>
        <v>37</v>
      </c>
      <c r="K207" s="155">
        <v>7</v>
      </c>
      <c r="L207" s="155">
        <v>11</v>
      </c>
      <c r="M207" s="47">
        <f t="shared" si="54"/>
        <v>18</v>
      </c>
      <c r="N207" s="48">
        <f t="shared" si="50"/>
        <v>14</v>
      </c>
      <c r="O207" s="48">
        <f t="shared" si="50"/>
        <v>41</v>
      </c>
      <c r="P207" s="47">
        <f t="shared" si="51"/>
        <v>55</v>
      </c>
    </row>
    <row r="208" spans="1:16" ht="12.75" x14ac:dyDescent="0.2">
      <c r="A208" s="46" t="s">
        <v>193</v>
      </c>
      <c r="B208" s="46" t="s">
        <v>94</v>
      </c>
      <c r="C208" s="117" t="s">
        <v>22</v>
      </c>
      <c r="D208" s="118"/>
      <c r="E208" s="49">
        <v>106</v>
      </c>
      <c r="F208" s="49">
        <v>219</v>
      </c>
      <c r="G208" s="47">
        <f t="shared" si="52"/>
        <v>325</v>
      </c>
      <c r="H208" s="49">
        <v>52</v>
      </c>
      <c r="I208" s="49">
        <v>126</v>
      </c>
      <c r="J208" s="47">
        <f t="shared" si="53"/>
        <v>178</v>
      </c>
      <c r="K208" s="155">
        <v>108</v>
      </c>
      <c r="L208" s="49">
        <v>193</v>
      </c>
      <c r="M208" s="47">
        <f>SUM(K208:L208)</f>
        <v>301</v>
      </c>
      <c r="N208" s="48">
        <f>SUM(H208,K208)</f>
        <v>160</v>
      </c>
      <c r="O208" s="48">
        <f>SUM(I208,L208)</f>
        <v>319</v>
      </c>
      <c r="P208" s="47">
        <f>SUM(N208:O208)</f>
        <v>479</v>
      </c>
    </row>
    <row r="209" spans="1:17" ht="13.5" thickBot="1" x14ac:dyDescent="0.25">
      <c r="A209" s="88" t="s">
        <v>194</v>
      </c>
      <c r="B209" s="93" t="s">
        <v>94</v>
      </c>
      <c r="C209" s="153" t="s">
        <v>22</v>
      </c>
      <c r="D209" s="78"/>
      <c r="E209" s="116">
        <v>0</v>
      </c>
      <c r="F209" s="116">
        <v>0</v>
      </c>
      <c r="G209" s="47">
        <f t="shared" si="52"/>
        <v>0</v>
      </c>
      <c r="H209" s="116">
        <v>0</v>
      </c>
      <c r="I209" s="155">
        <v>0</v>
      </c>
      <c r="J209" s="116">
        <f t="shared" si="53"/>
        <v>0</v>
      </c>
      <c r="K209" s="155">
        <v>199</v>
      </c>
      <c r="L209" s="155">
        <v>411</v>
      </c>
      <c r="M209" s="183">
        <f t="shared" si="54"/>
        <v>610</v>
      </c>
      <c r="N209" s="184">
        <f t="shared" si="50"/>
        <v>199</v>
      </c>
      <c r="O209" s="184">
        <f t="shared" si="50"/>
        <v>411</v>
      </c>
      <c r="P209" s="185">
        <f t="shared" si="51"/>
        <v>610</v>
      </c>
    </row>
    <row r="210" spans="1:17" ht="13.5" thickBot="1" x14ac:dyDescent="0.25">
      <c r="A210" s="258" t="s">
        <v>37</v>
      </c>
      <c r="B210" s="259"/>
      <c r="C210" s="259"/>
      <c r="D210" s="260"/>
      <c r="E210" s="64">
        <f>SUM(E198:E209)</f>
        <v>235</v>
      </c>
      <c r="F210" s="64">
        <f t="shared" ref="F210:P210" si="55">SUM(F198:F209)</f>
        <v>361</v>
      </c>
      <c r="G210" s="64">
        <f t="shared" si="55"/>
        <v>596</v>
      </c>
      <c r="H210" s="64">
        <f t="shared" si="55"/>
        <v>128</v>
      </c>
      <c r="I210" s="64">
        <f t="shared" si="55"/>
        <v>208</v>
      </c>
      <c r="J210" s="64">
        <f t="shared" si="55"/>
        <v>336</v>
      </c>
      <c r="K210" s="64">
        <f t="shared" si="55"/>
        <v>678</v>
      </c>
      <c r="L210" s="64">
        <f t="shared" si="55"/>
        <v>1064</v>
      </c>
      <c r="M210" s="64">
        <f t="shared" si="55"/>
        <v>1742</v>
      </c>
      <c r="N210" s="64">
        <f t="shared" si="55"/>
        <v>806</v>
      </c>
      <c r="O210" s="64">
        <f t="shared" si="55"/>
        <v>1272</v>
      </c>
      <c r="P210" s="64">
        <f t="shared" si="55"/>
        <v>2078</v>
      </c>
    </row>
    <row r="211" spans="1:17" ht="12.75" x14ac:dyDescent="0.2">
      <c r="A211" s="140"/>
      <c r="B211" s="140"/>
      <c r="C211" s="142"/>
      <c r="D211" s="142"/>
      <c r="E211" s="101"/>
      <c r="F211" s="101"/>
      <c r="G211" s="101"/>
      <c r="H211" s="102"/>
      <c r="I211" s="102"/>
      <c r="J211" s="102"/>
      <c r="K211" s="102"/>
      <c r="L211" s="101"/>
      <c r="M211" s="101"/>
      <c r="N211" s="101"/>
      <c r="O211" s="101"/>
      <c r="P211" s="101"/>
    </row>
    <row r="212" spans="1:17" ht="12.75" x14ac:dyDescent="0.2">
      <c r="A212" s="140"/>
      <c r="B212" s="140"/>
      <c r="C212" s="140"/>
      <c r="D212" s="140"/>
      <c r="E212" s="96"/>
      <c r="F212" s="96"/>
      <c r="G212" s="96"/>
      <c r="H212" s="171"/>
      <c r="I212" s="171"/>
      <c r="J212" s="171"/>
      <c r="K212" s="171"/>
      <c r="L212" s="96"/>
      <c r="M212" s="96"/>
      <c r="N212" s="96"/>
      <c r="O212" s="96"/>
      <c r="P212" s="96"/>
    </row>
    <row r="213" spans="1:17" ht="13.5" thickBot="1" x14ac:dyDescent="0.25">
      <c r="A213" s="141"/>
      <c r="B213" s="41"/>
      <c r="C213" s="139"/>
      <c r="D213" s="139"/>
      <c r="E213" s="139"/>
      <c r="F213" s="139"/>
      <c r="G213" s="139"/>
      <c r="H213" s="139"/>
      <c r="I213" s="139"/>
      <c r="J213" s="143"/>
      <c r="K213" s="143"/>
      <c r="L213" s="143"/>
      <c r="M213" s="143"/>
      <c r="N213" s="143"/>
      <c r="O213" s="143"/>
      <c r="P213" s="143"/>
    </row>
    <row r="214" spans="1:17" ht="13.5" thickBot="1" x14ac:dyDescent="0.25">
      <c r="A214" s="30" t="s">
        <v>50</v>
      </c>
      <c r="B214" s="31"/>
      <c r="C214" s="31"/>
      <c r="D214" s="31"/>
      <c r="E214" s="26" t="s">
        <v>16</v>
      </c>
      <c r="F214" s="26" t="s">
        <v>17</v>
      </c>
      <c r="G214" s="26" t="s">
        <v>18</v>
      </c>
      <c r="H214" s="26" t="s">
        <v>16</v>
      </c>
      <c r="I214" s="26" t="s">
        <v>17</v>
      </c>
      <c r="J214" s="26" t="s">
        <v>18</v>
      </c>
      <c r="K214" s="26" t="s">
        <v>16</v>
      </c>
      <c r="L214" s="26" t="s">
        <v>17</v>
      </c>
      <c r="M214" s="26" t="s">
        <v>18</v>
      </c>
      <c r="N214" s="26" t="s">
        <v>16</v>
      </c>
      <c r="O214" s="26" t="s">
        <v>17</v>
      </c>
      <c r="P214" s="27" t="s">
        <v>18</v>
      </c>
    </row>
    <row r="215" spans="1:17" ht="23.25" thickBot="1" x14ac:dyDescent="0.25">
      <c r="A215" s="271" t="s">
        <v>132</v>
      </c>
      <c r="B215" s="272" t="s">
        <v>94</v>
      </c>
      <c r="C215" s="273" t="s">
        <v>133</v>
      </c>
      <c r="D215" s="111"/>
      <c r="E215" s="112">
        <v>7</v>
      </c>
      <c r="F215" s="112">
        <v>23</v>
      </c>
      <c r="G215" s="113">
        <f>SUM(E215:F215)</f>
        <v>30</v>
      </c>
      <c r="H215" s="112">
        <v>0</v>
      </c>
      <c r="I215" s="112">
        <v>0</v>
      </c>
      <c r="J215" s="113">
        <f>SUM(H215:I215)</f>
        <v>0</v>
      </c>
      <c r="K215" s="112">
        <v>3</v>
      </c>
      <c r="L215" s="112">
        <v>13</v>
      </c>
      <c r="M215" s="113">
        <f>SUM(K215:L215)</f>
        <v>16</v>
      </c>
      <c r="N215" s="112">
        <f>SUM(H215,K215)</f>
        <v>3</v>
      </c>
      <c r="O215" s="112">
        <f>SUM(I215,L215)</f>
        <v>13</v>
      </c>
      <c r="P215" s="114">
        <f>SUM(N215:O215)</f>
        <v>16</v>
      </c>
    </row>
    <row r="216" spans="1:17" ht="13.5" thickBot="1" x14ac:dyDescent="0.25">
      <c r="A216" s="375" t="s">
        <v>37</v>
      </c>
      <c r="B216" s="367"/>
      <c r="C216" s="367"/>
      <c r="D216" s="367"/>
      <c r="E216" s="64">
        <f>SUM(E215:E215)</f>
        <v>7</v>
      </c>
      <c r="F216" s="64">
        <f t="shared" ref="F216:P216" si="56">SUM(F215:F215)</f>
        <v>23</v>
      </c>
      <c r="G216" s="64">
        <f t="shared" si="56"/>
        <v>30</v>
      </c>
      <c r="H216" s="64">
        <f t="shared" si="56"/>
        <v>0</v>
      </c>
      <c r="I216" s="64">
        <f t="shared" si="56"/>
        <v>0</v>
      </c>
      <c r="J216" s="64">
        <f t="shared" si="56"/>
        <v>0</v>
      </c>
      <c r="K216" s="64">
        <f t="shared" si="56"/>
        <v>3</v>
      </c>
      <c r="L216" s="64">
        <f t="shared" si="56"/>
        <v>13</v>
      </c>
      <c r="M216" s="64">
        <f t="shared" si="56"/>
        <v>16</v>
      </c>
      <c r="N216" s="64">
        <f t="shared" si="56"/>
        <v>3</v>
      </c>
      <c r="O216" s="64">
        <f t="shared" si="56"/>
        <v>13</v>
      </c>
      <c r="P216" s="64">
        <f t="shared" si="56"/>
        <v>16</v>
      </c>
    </row>
    <row r="217" spans="1:17" ht="12.75" x14ac:dyDescent="0.2">
      <c r="A217" s="100"/>
      <c r="B217" s="100"/>
      <c r="C217" s="100"/>
      <c r="D217" s="100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44"/>
    </row>
    <row r="218" spans="1:17" ht="12.75" x14ac:dyDescent="0.2">
      <c r="A218" s="40"/>
      <c r="B218" s="40"/>
      <c r="C218" s="40"/>
      <c r="D218" s="40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144"/>
    </row>
    <row r="219" spans="1:17" ht="13.5" thickBot="1" x14ac:dyDescent="0.25">
      <c r="A219" s="52"/>
      <c r="B219" s="41"/>
      <c r="C219" s="41"/>
      <c r="D219" s="41"/>
      <c r="E219" s="42"/>
      <c r="F219" s="42"/>
      <c r="G219" s="42"/>
      <c r="H219" s="42"/>
      <c r="I219" s="42"/>
      <c r="J219" s="82"/>
      <c r="K219" s="43"/>
      <c r="L219" s="43"/>
      <c r="M219" s="43"/>
      <c r="N219" s="43"/>
      <c r="O219" s="43"/>
      <c r="P219" s="143"/>
    </row>
    <row r="220" spans="1:17" ht="12.75" x14ac:dyDescent="0.2">
      <c r="A220" s="19" t="s">
        <v>38</v>
      </c>
      <c r="B220" s="18"/>
      <c r="C220" s="18"/>
      <c r="D220" s="18"/>
      <c r="E220" s="21" t="s">
        <v>16</v>
      </c>
      <c r="F220" s="21" t="s">
        <v>17</v>
      </c>
      <c r="G220" s="21" t="s">
        <v>18</v>
      </c>
      <c r="H220" s="21" t="s">
        <v>16</v>
      </c>
      <c r="I220" s="21" t="s">
        <v>17</v>
      </c>
      <c r="J220" s="21" t="s">
        <v>18</v>
      </c>
      <c r="K220" s="21" t="s">
        <v>16</v>
      </c>
      <c r="L220" s="21" t="s">
        <v>17</v>
      </c>
      <c r="M220" s="21" t="s">
        <v>18</v>
      </c>
      <c r="N220" s="21" t="s">
        <v>16</v>
      </c>
      <c r="O220" s="22" t="s">
        <v>17</v>
      </c>
      <c r="P220" s="215" t="s">
        <v>18</v>
      </c>
    </row>
    <row r="221" spans="1:17" ht="12.75" x14ac:dyDescent="0.2">
      <c r="A221" s="268" t="s">
        <v>86</v>
      </c>
      <c r="B221" s="242" t="s">
        <v>92</v>
      </c>
      <c r="C221" s="269" t="s">
        <v>22</v>
      </c>
      <c r="D221" s="46"/>
      <c r="E221" s="196">
        <v>0</v>
      </c>
      <c r="F221" s="196">
        <v>0</v>
      </c>
      <c r="G221" s="72">
        <f>SUM(E221:F221)</f>
        <v>0</v>
      </c>
      <c r="H221" s="196">
        <v>0</v>
      </c>
      <c r="I221" s="196">
        <v>0</v>
      </c>
      <c r="J221" s="47">
        <f>SUM(H221:I221)</f>
        <v>0</v>
      </c>
      <c r="K221" s="196">
        <v>9</v>
      </c>
      <c r="L221" s="196">
        <v>4</v>
      </c>
      <c r="M221" s="47">
        <f>SUM(K221:L221)</f>
        <v>13</v>
      </c>
      <c r="N221" s="48">
        <f t="shared" ref="N221:O223" si="57">SUM(H221,K221)</f>
        <v>9</v>
      </c>
      <c r="O221" s="48">
        <f t="shared" si="57"/>
        <v>4</v>
      </c>
      <c r="P221" s="47">
        <f>SUM(N221:O221)</f>
        <v>13</v>
      </c>
    </row>
    <row r="222" spans="1:17" ht="12.75" x14ac:dyDescent="0.2">
      <c r="A222" s="268" t="s">
        <v>134</v>
      </c>
      <c r="B222" s="242" t="s">
        <v>94</v>
      </c>
      <c r="C222" s="269" t="s">
        <v>135</v>
      </c>
      <c r="D222" s="242"/>
      <c r="E222" s="196">
        <v>5</v>
      </c>
      <c r="F222" s="196">
        <v>13</v>
      </c>
      <c r="G222" s="270">
        <f>SUM(E222:F222)</f>
        <v>18</v>
      </c>
      <c r="H222" s="196">
        <v>5</v>
      </c>
      <c r="I222" s="196">
        <v>13</v>
      </c>
      <c r="J222" s="270">
        <f>SUM(H222:I222)</f>
        <v>18</v>
      </c>
      <c r="K222" s="196">
        <v>0</v>
      </c>
      <c r="L222" s="196">
        <v>11</v>
      </c>
      <c r="M222" s="270">
        <f>SUM(K222:L222)</f>
        <v>11</v>
      </c>
      <c r="N222" s="49">
        <f t="shared" si="57"/>
        <v>5</v>
      </c>
      <c r="O222" s="49">
        <f t="shared" si="57"/>
        <v>24</v>
      </c>
      <c r="P222" s="270">
        <f>SUM(N222:O222)</f>
        <v>29</v>
      </c>
    </row>
    <row r="223" spans="1:17" ht="12.75" x14ac:dyDescent="0.2">
      <c r="A223" s="268" t="s">
        <v>136</v>
      </c>
      <c r="B223" s="242" t="s">
        <v>94</v>
      </c>
      <c r="C223" s="269" t="s">
        <v>22</v>
      </c>
      <c r="D223" s="118"/>
      <c r="E223" s="49">
        <v>0</v>
      </c>
      <c r="F223" s="119">
        <v>0</v>
      </c>
      <c r="G223" s="47">
        <f>SUM(E223:F223)</f>
        <v>0</v>
      </c>
      <c r="H223" s="120">
        <v>16</v>
      </c>
      <c r="I223" s="119">
        <v>17</v>
      </c>
      <c r="J223" s="47">
        <f>SUM(H223:I223)</f>
        <v>33</v>
      </c>
      <c r="K223" s="49">
        <v>14</v>
      </c>
      <c r="L223" s="49">
        <v>13</v>
      </c>
      <c r="M223" s="47">
        <f>SUM(K223:L223)</f>
        <v>27</v>
      </c>
      <c r="N223" s="48">
        <f t="shared" si="57"/>
        <v>30</v>
      </c>
      <c r="O223" s="48">
        <f t="shared" si="57"/>
        <v>30</v>
      </c>
      <c r="P223" s="47">
        <f>SUM(N223:O223)</f>
        <v>60</v>
      </c>
    </row>
    <row r="224" spans="1:17" ht="13.5" thickBot="1" x14ac:dyDescent="0.25">
      <c r="A224" s="365" t="s">
        <v>37</v>
      </c>
      <c r="B224" s="366"/>
      <c r="C224" s="366"/>
      <c r="D224" s="378"/>
      <c r="E224" s="216"/>
      <c r="F224" s="216">
        <f t="shared" ref="F224:P224" si="58">SUM(F221:F223)</f>
        <v>13</v>
      </c>
      <c r="G224" s="216">
        <f t="shared" si="58"/>
        <v>18</v>
      </c>
      <c r="H224" s="216">
        <f t="shared" si="58"/>
        <v>21</v>
      </c>
      <c r="I224" s="216">
        <f t="shared" si="58"/>
        <v>30</v>
      </c>
      <c r="J224" s="216">
        <f t="shared" si="58"/>
        <v>51</v>
      </c>
      <c r="K224" s="216">
        <f t="shared" si="58"/>
        <v>23</v>
      </c>
      <c r="L224" s="216">
        <f t="shared" si="58"/>
        <v>28</v>
      </c>
      <c r="M224" s="216">
        <f t="shared" si="58"/>
        <v>51</v>
      </c>
      <c r="N224" s="216">
        <f t="shared" si="58"/>
        <v>44</v>
      </c>
      <c r="O224" s="216">
        <f t="shared" si="58"/>
        <v>58</v>
      </c>
      <c r="P224" s="216">
        <f t="shared" si="58"/>
        <v>102</v>
      </c>
    </row>
    <row r="225" spans="1:16" ht="13.5" thickBot="1" x14ac:dyDescent="0.25">
      <c r="A225" s="368" t="s">
        <v>54</v>
      </c>
      <c r="B225" s="369"/>
      <c r="C225" s="369"/>
      <c r="D225" s="369"/>
      <c r="E225" s="63">
        <f t="shared" ref="E225:P225" si="59">E210+E216+E224</f>
        <v>242</v>
      </c>
      <c r="F225" s="63">
        <f t="shared" si="59"/>
        <v>397</v>
      </c>
      <c r="G225" s="63">
        <f t="shared" si="59"/>
        <v>644</v>
      </c>
      <c r="H225" s="63">
        <f t="shared" si="59"/>
        <v>149</v>
      </c>
      <c r="I225" s="63">
        <f t="shared" si="59"/>
        <v>238</v>
      </c>
      <c r="J225" s="63">
        <f t="shared" si="59"/>
        <v>387</v>
      </c>
      <c r="K225" s="63">
        <f t="shared" si="59"/>
        <v>704</v>
      </c>
      <c r="L225" s="63">
        <f t="shared" si="59"/>
        <v>1105</v>
      </c>
      <c r="M225" s="63">
        <f t="shared" si="59"/>
        <v>1809</v>
      </c>
      <c r="N225" s="63">
        <f t="shared" si="59"/>
        <v>853</v>
      </c>
      <c r="O225" s="63">
        <f t="shared" si="59"/>
        <v>1343</v>
      </c>
      <c r="P225" s="63">
        <f t="shared" si="59"/>
        <v>2196</v>
      </c>
    </row>
    <row r="226" spans="1:16" ht="12.75" x14ac:dyDescent="0.2">
      <c r="A226" s="66"/>
      <c r="B226" s="66"/>
      <c r="C226" s="66"/>
      <c r="D226" s="66"/>
      <c r="E226" s="122"/>
      <c r="F226" s="122"/>
      <c r="G226" s="122"/>
      <c r="H226" s="122"/>
      <c r="I226" s="122"/>
      <c r="J226" s="122"/>
      <c r="K226" s="122"/>
      <c r="L226" s="122"/>
      <c r="M226" s="122"/>
      <c r="N226" s="122"/>
      <c r="O226" s="122"/>
      <c r="P226" s="122"/>
    </row>
    <row r="227" spans="1:16" ht="12.75" x14ac:dyDescent="0.2">
      <c r="A227" s="66"/>
      <c r="B227" s="66"/>
      <c r="C227" s="66"/>
      <c r="D227" s="66"/>
      <c r="E227" s="122"/>
      <c r="F227" s="122"/>
      <c r="G227" s="122"/>
      <c r="H227" s="123"/>
      <c r="I227" s="123"/>
      <c r="J227" s="123"/>
      <c r="K227" s="123"/>
      <c r="L227" s="122"/>
      <c r="M227" s="122"/>
      <c r="N227" s="122"/>
      <c r="O227" s="122"/>
      <c r="P227" s="122"/>
    </row>
    <row r="228" spans="1:16" ht="13.5" thickBot="1" x14ac:dyDescent="0.25">
      <c r="A228" s="40"/>
      <c r="B228" s="41"/>
      <c r="C228" s="41"/>
      <c r="D228" s="41"/>
      <c r="E228" s="42"/>
      <c r="F228" s="42"/>
      <c r="G228" s="42"/>
      <c r="H228" s="42"/>
      <c r="I228" s="42"/>
      <c r="J228" s="82"/>
      <c r="K228" s="43"/>
      <c r="L228" s="43"/>
      <c r="M228" s="43"/>
      <c r="N228" s="43"/>
      <c r="O228" s="43"/>
      <c r="P228" s="43"/>
    </row>
    <row r="229" spans="1:16" ht="13.5" thickBot="1" x14ac:dyDescent="0.25">
      <c r="A229" s="370" t="s">
        <v>137</v>
      </c>
      <c r="B229" s="371"/>
      <c r="C229" s="371"/>
      <c r="D229" s="371"/>
      <c r="E229" s="371"/>
      <c r="F229" s="371"/>
      <c r="G229" s="372"/>
      <c r="H229" s="354" t="s">
        <v>7</v>
      </c>
      <c r="I229" s="355"/>
      <c r="J229" s="355"/>
      <c r="K229" s="355"/>
      <c r="L229" s="355"/>
      <c r="M229" s="355"/>
      <c r="N229" s="355"/>
      <c r="O229" s="355"/>
      <c r="P229" s="356"/>
    </row>
    <row r="230" spans="1:16" ht="13.5" thickBot="1" x14ac:dyDescent="0.25">
      <c r="A230" s="15" t="s">
        <v>8</v>
      </c>
      <c r="B230" s="16" t="s">
        <v>56</v>
      </c>
      <c r="C230" s="17" t="s">
        <v>10</v>
      </c>
      <c r="D230" s="25"/>
      <c r="E230" s="351"/>
      <c r="F230" s="351"/>
      <c r="G230" s="351"/>
      <c r="H230" s="374" t="s">
        <v>12</v>
      </c>
      <c r="I230" s="351"/>
      <c r="J230" s="351"/>
      <c r="K230" s="351" t="s">
        <v>13</v>
      </c>
      <c r="L230" s="351"/>
      <c r="M230" s="351"/>
      <c r="N230" s="351" t="s">
        <v>14</v>
      </c>
      <c r="O230" s="351"/>
      <c r="P230" s="373"/>
    </row>
    <row r="231" spans="1:16" ht="13.5" thickBot="1" x14ac:dyDescent="0.25">
      <c r="A231" s="32" t="s">
        <v>15</v>
      </c>
      <c r="B231" s="33"/>
      <c r="C231" s="33"/>
      <c r="D231" s="33"/>
      <c r="E231" s="34" t="s">
        <v>16</v>
      </c>
      <c r="F231" s="34" t="s">
        <v>17</v>
      </c>
      <c r="G231" s="34" t="s">
        <v>18</v>
      </c>
      <c r="H231" s="34" t="s">
        <v>16</v>
      </c>
      <c r="I231" s="34" t="s">
        <v>17</v>
      </c>
      <c r="J231" s="34" t="s">
        <v>18</v>
      </c>
      <c r="K231" s="34" t="s">
        <v>16</v>
      </c>
      <c r="L231" s="34" t="s">
        <v>17</v>
      </c>
      <c r="M231" s="34" t="s">
        <v>18</v>
      </c>
      <c r="N231" s="34" t="s">
        <v>16</v>
      </c>
      <c r="O231" s="34" t="s">
        <v>17</v>
      </c>
      <c r="P231" s="35" t="s">
        <v>18</v>
      </c>
    </row>
    <row r="232" spans="1:16" ht="12.75" x14ac:dyDescent="0.2">
      <c r="A232" s="108" t="s">
        <v>20</v>
      </c>
      <c r="B232" s="23" t="s">
        <v>138</v>
      </c>
      <c r="C232" s="23" t="s">
        <v>139</v>
      </c>
      <c r="D232" s="75"/>
      <c r="E232" s="133">
        <v>9</v>
      </c>
      <c r="F232" s="133">
        <v>15</v>
      </c>
      <c r="G232" s="188">
        <f>SUM(E232:F232)</f>
        <v>24</v>
      </c>
      <c r="H232" s="133">
        <v>10</v>
      </c>
      <c r="I232" s="133">
        <v>14</v>
      </c>
      <c r="J232" s="188">
        <f>SUM(H232:I232)</f>
        <v>24</v>
      </c>
      <c r="K232" s="133">
        <v>57</v>
      </c>
      <c r="L232" s="133">
        <v>62</v>
      </c>
      <c r="M232" s="156">
        <f>SUM(K232:L232)</f>
        <v>119</v>
      </c>
      <c r="N232" s="133">
        <f t="shared" ref="N232:O235" si="60">SUM(H232,K232)</f>
        <v>67</v>
      </c>
      <c r="O232" s="133">
        <f t="shared" si="60"/>
        <v>76</v>
      </c>
      <c r="P232" s="261">
        <f>SUM(N232:O232)</f>
        <v>143</v>
      </c>
    </row>
    <row r="233" spans="1:16" ht="12.75" x14ac:dyDescent="0.2">
      <c r="A233" s="108" t="s">
        <v>202</v>
      </c>
      <c r="B233" s="23" t="s">
        <v>138</v>
      </c>
      <c r="C233" s="23" t="s">
        <v>139</v>
      </c>
      <c r="D233" s="75"/>
      <c r="E233" s="235">
        <v>0</v>
      </c>
      <c r="F233" s="235">
        <v>0</v>
      </c>
      <c r="G233" s="201">
        <f>SUM(E233:F233)</f>
        <v>0</v>
      </c>
      <c r="H233" s="235"/>
      <c r="I233" s="235"/>
      <c r="J233" s="236">
        <f>SUM(H233:I233)</f>
        <v>0</v>
      </c>
      <c r="K233" s="235"/>
      <c r="L233" s="235"/>
      <c r="M233" s="188">
        <f>SUM(K233:L233)</f>
        <v>0</v>
      </c>
      <c r="N233" s="133">
        <f>SUM(H233,K233)</f>
        <v>0</v>
      </c>
      <c r="O233" s="133">
        <f>SUM(I233,L233)</f>
        <v>0</v>
      </c>
      <c r="P233" s="261">
        <f>SUM(N233:O233)</f>
        <v>0</v>
      </c>
    </row>
    <row r="234" spans="1:16" ht="12.75" x14ac:dyDescent="0.2">
      <c r="A234" s="108" t="s">
        <v>59</v>
      </c>
      <c r="B234" s="23" t="s">
        <v>138</v>
      </c>
      <c r="C234" s="23" t="s">
        <v>139</v>
      </c>
      <c r="D234" s="75"/>
      <c r="E234" s="235">
        <v>65</v>
      </c>
      <c r="F234" s="235">
        <v>38</v>
      </c>
      <c r="G234" s="201">
        <f>SUM(E234:F234)</f>
        <v>103</v>
      </c>
      <c r="H234" s="235"/>
      <c r="I234" s="235"/>
      <c r="J234" s="236">
        <f>SUM(H234:I234)</f>
        <v>0</v>
      </c>
      <c r="K234" s="235"/>
      <c r="L234" s="235"/>
      <c r="M234" s="188">
        <f>SUM(K234:L234)</f>
        <v>0</v>
      </c>
      <c r="N234" s="133">
        <f>SUM(H234,K234)</f>
        <v>0</v>
      </c>
      <c r="O234" s="133">
        <f>SUM(I234,L234)</f>
        <v>0</v>
      </c>
      <c r="P234" s="261">
        <f>SUM(N234:O234)</f>
        <v>0</v>
      </c>
    </row>
    <row r="235" spans="1:16" ht="13.5" thickBot="1" x14ac:dyDescent="0.25">
      <c r="A235" s="108" t="s">
        <v>140</v>
      </c>
      <c r="B235" s="117" t="s">
        <v>138</v>
      </c>
      <c r="C235" s="117" t="s">
        <v>139</v>
      </c>
      <c r="D235" s="46"/>
      <c r="E235" s="57">
        <v>10</v>
      </c>
      <c r="F235" s="57">
        <v>19</v>
      </c>
      <c r="G235" s="201">
        <f>SUM(E235:F235)</f>
        <v>29</v>
      </c>
      <c r="H235" s="57">
        <v>7</v>
      </c>
      <c r="I235" s="57">
        <v>18</v>
      </c>
      <c r="J235" s="201">
        <f>SUM(H235:I235)</f>
        <v>25</v>
      </c>
      <c r="K235" s="48">
        <v>47</v>
      </c>
      <c r="L235" s="48">
        <v>82</v>
      </c>
      <c r="M235" s="156">
        <f>SUM(K235:L235)</f>
        <v>129</v>
      </c>
      <c r="N235" s="157">
        <f t="shared" si="60"/>
        <v>54</v>
      </c>
      <c r="O235" s="157">
        <f t="shared" si="60"/>
        <v>100</v>
      </c>
      <c r="P235" s="158">
        <f>SUM(N235:O235)</f>
        <v>154</v>
      </c>
    </row>
    <row r="236" spans="1:16" ht="13.5" thickBot="1" x14ac:dyDescent="0.25">
      <c r="A236" s="365" t="s">
        <v>37</v>
      </c>
      <c r="B236" s="366"/>
      <c r="C236" s="366"/>
      <c r="D236" s="366"/>
      <c r="E236" s="53">
        <f t="shared" ref="E236:P236" si="61">SUM(E232:E235)</f>
        <v>84</v>
      </c>
      <c r="F236" s="53">
        <f t="shared" si="61"/>
        <v>72</v>
      </c>
      <c r="G236" s="53">
        <f t="shared" si="61"/>
        <v>156</v>
      </c>
      <c r="H236" s="216"/>
      <c r="I236" s="216"/>
      <c r="J236" s="53">
        <f t="shared" si="61"/>
        <v>49</v>
      </c>
      <c r="K236" s="216"/>
      <c r="L236" s="216"/>
      <c r="M236" s="89">
        <f t="shared" si="61"/>
        <v>248</v>
      </c>
      <c r="N236" s="89">
        <f t="shared" si="61"/>
        <v>121</v>
      </c>
      <c r="O236" s="89">
        <f t="shared" si="61"/>
        <v>176</v>
      </c>
      <c r="P236" s="89">
        <f t="shared" si="61"/>
        <v>297</v>
      </c>
    </row>
    <row r="237" spans="1:16" ht="13.5" thickBot="1" x14ac:dyDescent="0.25">
      <c r="A237" s="368" t="s">
        <v>54</v>
      </c>
      <c r="B237" s="369"/>
      <c r="C237" s="369"/>
      <c r="D237" s="369"/>
      <c r="E237" s="89">
        <f>E236</f>
        <v>84</v>
      </c>
      <c r="F237" s="89">
        <f t="shared" ref="F237:P237" si="62">F236</f>
        <v>72</v>
      </c>
      <c r="G237" s="89">
        <f t="shared" si="62"/>
        <v>156</v>
      </c>
      <c r="H237" s="89">
        <f t="shared" si="62"/>
        <v>0</v>
      </c>
      <c r="I237" s="89">
        <f t="shared" si="62"/>
        <v>0</v>
      </c>
      <c r="J237" s="89">
        <f t="shared" si="62"/>
        <v>49</v>
      </c>
      <c r="K237" s="89">
        <f t="shared" si="62"/>
        <v>0</v>
      </c>
      <c r="L237" s="89">
        <f t="shared" si="62"/>
        <v>0</v>
      </c>
      <c r="M237" s="89">
        <f t="shared" si="62"/>
        <v>248</v>
      </c>
      <c r="N237" s="89">
        <f t="shared" si="62"/>
        <v>121</v>
      </c>
      <c r="O237" s="89">
        <f t="shared" si="62"/>
        <v>176</v>
      </c>
      <c r="P237" s="89">
        <f t="shared" si="62"/>
        <v>297</v>
      </c>
    </row>
    <row r="238" spans="1:16" ht="12.75" x14ac:dyDescent="0.2">
      <c r="A238" s="66"/>
      <c r="B238" s="66"/>
      <c r="C238" s="66"/>
      <c r="D238" s="66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</row>
    <row r="239" spans="1:16" ht="12.75" x14ac:dyDescent="0.2">
      <c r="A239" s="66"/>
      <c r="B239" s="66"/>
      <c r="C239" s="66"/>
      <c r="D239" s="66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</row>
    <row r="240" spans="1:16" ht="12.75" x14ac:dyDescent="0.2">
      <c r="A240" s="66"/>
      <c r="B240" s="66"/>
      <c r="C240" s="66"/>
      <c r="D240" s="66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</row>
    <row r="241" spans="1:16" ht="13.5" thickBot="1" x14ac:dyDescent="0.25">
      <c r="A241" s="40"/>
      <c r="B241" s="41"/>
      <c r="C241" s="41"/>
      <c r="D241" s="41"/>
      <c r="E241" s="42"/>
      <c r="F241" s="42"/>
      <c r="G241" s="42"/>
      <c r="H241" s="42"/>
      <c r="I241" s="42"/>
      <c r="J241" s="82"/>
      <c r="K241" s="43"/>
      <c r="L241" s="43"/>
      <c r="M241" s="43"/>
      <c r="N241" s="43"/>
      <c r="O241" s="43"/>
      <c r="P241" s="43"/>
    </row>
    <row r="242" spans="1:16" ht="13.5" thickBot="1" x14ac:dyDescent="0.25">
      <c r="A242" s="370" t="s">
        <v>141</v>
      </c>
      <c r="B242" s="371"/>
      <c r="C242" s="371"/>
      <c r="D242" s="371"/>
      <c r="E242" s="371"/>
      <c r="F242" s="371"/>
      <c r="G242" s="372"/>
      <c r="H242" s="354" t="s">
        <v>7</v>
      </c>
      <c r="I242" s="355"/>
      <c r="J242" s="355"/>
      <c r="K242" s="355"/>
      <c r="L242" s="355"/>
      <c r="M242" s="355"/>
      <c r="N242" s="355"/>
      <c r="O242" s="355"/>
      <c r="P242" s="356"/>
    </row>
    <row r="243" spans="1:16" ht="13.5" thickBot="1" x14ac:dyDescent="0.25">
      <c r="A243" s="15" t="s">
        <v>8</v>
      </c>
      <c r="B243" s="16" t="s">
        <v>56</v>
      </c>
      <c r="C243" s="17" t="s">
        <v>10</v>
      </c>
      <c r="D243" s="36"/>
      <c r="E243" s="351" t="s">
        <v>11</v>
      </c>
      <c r="F243" s="351"/>
      <c r="G243" s="351"/>
      <c r="H243" s="374" t="s">
        <v>12</v>
      </c>
      <c r="I243" s="351"/>
      <c r="J243" s="351"/>
      <c r="K243" s="351" t="s">
        <v>13</v>
      </c>
      <c r="L243" s="351"/>
      <c r="M243" s="351"/>
      <c r="N243" s="351" t="s">
        <v>14</v>
      </c>
      <c r="O243" s="351"/>
      <c r="P243" s="373"/>
    </row>
    <row r="244" spans="1:16" ht="13.5" thickBot="1" x14ac:dyDescent="0.25">
      <c r="A244" s="19" t="s">
        <v>15</v>
      </c>
      <c r="B244" s="18"/>
      <c r="C244" s="18"/>
      <c r="D244" s="25"/>
      <c r="E244" s="26" t="s">
        <v>16</v>
      </c>
      <c r="F244" s="26" t="s">
        <v>17</v>
      </c>
      <c r="G244" s="26" t="s">
        <v>18</v>
      </c>
      <c r="H244" s="26" t="s">
        <v>16</v>
      </c>
      <c r="I244" s="26" t="s">
        <v>17</v>
      </c>
      <c r="J244" s="26" t="s">
        <v>18</v>
      </c>
      <c r="K244" s="26" t="s">
        <v>16</v>
      </c>
      <c r="L244" s="26" t="s">
        <v>17</v>
      </c>
      <c r="M244" s="26" t="s">
        <v>18</v>
      </c>
      <c r="N244" s="26" t="s">
        <v>16</v>
      </c>
      <c r="O244" s="26" t="s">
        <v>17</v>
      </c>
      <c r="P244" s="27" t="s">
        <v>18</v>
      </c>
    </row>
    <row r="245" spans="1:16" ht="12.75" x14ac:dyDescent="0.2">
      <c r="A245" s="75" t="s">
        <v>20</v>
      </c>
      <c r="B245" s="46" t="s">
        <v>142</v>
      </c>
      <c r="C245" s="189" t="s">
        <v>143</v>
      </c>
      <c r="D245" s="190"/>
      <c r="E245" s="191">
        <v>46</v>
      </c>
      <c r="F245" s="160">
        <v>72</v>
      </c>
      <c r="G245" s="156">
        <f>SUM(E245:F245)</f>
        <v>118</v>
      </c>
      <c r="H245" s="160">
        <v>49</v>
      </c>
      <c r="I245" s="160">
        <v>30</v>
      </c>
      <c r="J245" s="156">
        <f>SUM(H245:I245)</f>
        <v>79</v>
      </c>
      <c r="K245" s="157">
        <v>116</v>
      </c>
      <c r="L245" s="157">
        <v>211</v>
      </c>
      <c r="M245" s="156">
        <f>SUM(K245:L245)</f>
        <v>327</v>
      </c>
      <c r="N245" s="157">
        <f>SUM(H245,K245)</f>
        <v>165</v>
      </c>
      <c r="O245" s="157">
        <f>SUM(I245,L245)</f>
        <v>241</v>
      </c>
      <c r="P245" s="158">
        <f>SUM(N245:O245)</f>
        <v>406</v>
      </c>
    </row>
    <row r="246" spans="1:16" s="291" customFormat="1" ht="13.5" thickBot="1" x14ac:dyDescent="0.25">
      <c r="A246" s="75" t="s">
        <v>140</v>
      </c>
      <c r="B246" s="46" t="s">
        <v>142</v>
      </c>
      <c r="C246" s="192" t="s">
        <v>144</v>
      </c>
      <c r="D246" s="193"/>
      <c r="E246" s="159">
        <v>72</v>
      </c>
      <c r="F246" s="159">
        <v>59</v>
      </c>
      <c r="G246" s="156">
        <f>SUM(E246:F246)</f>
        <v>131</v>
      </c>
      <c r="H246" s="159">
        <v>39</v>
      </c>
      <c r="I246" s="159">
        <v>33</v>
      </c>
      <c r="J246" s="156">
        <v>0</v>
      </c>
      <c r="K246" s="161">
        <v>175</v>
      </c>
      <c r="L246" s="161">
        <v>173</v>
      </c>
      <c r="M246" s="156">
        <f>SUM(K246:L246)</f>
        <v>348</v>
      </c>
      <c r="N246" s="157">
        <f>SUM(H246,K246)</f>
        <v>214</v>
      </c>
      <c r="O246" s="157">
        <f>SUM(I246,L246)</f>
        <v>206</v>
      </c>
      <c r="P246" s="158">
        <f>SUM(N246:O246)</f>
        <v>420</v>
      </c>
    </row>
    <row r="247" spans="1:16" ht="13.5" thickBot="1" x14ac:dyDescent="0.25">
      <c r="A247" s="365" t="s">
        <v>37</v>
      </c>
      <c r="B247" s="366"/>
      <c r="C247" s="366"/>
      <c r="D247" s="367"/>
      <c r="E247" s="89">
        <f>SUM(E245:E246)</f>
        <v>118</v>
      </c>
      <c r="F247" s="89">
        <f t="shared" ref="F247:P247" si="63">SUM(F245:F246)</f>
        <v>131</v>
      </c>
      <c r="G247" s="89">
        <f t="shared" si="63"/>
        <v>249</v>
      </c>
      <c r="H247" s="63">
        <f>SUM(H245:H246)</f>
        <v>88</v>
      </c>
      <c r="I247" s="89">
        <f t="shared" si="63"/>
        <v>63</v>
      </c>
      <c r="J247" s="89">
        <f t="shared" si="63"/>
        <v>79</v>
      </c>
      <c r="K247" s="89">
        <f t="shared" si="63"/>
        <v>291</v>
      </c>
      <c r="L247" s="63">
        <f>SUM(L245:L246)</f>
        <v>384</v>
      </c>
      <c r="M247" s="89">
        <f t="shared" si="63"/>
        <v>675</v>
      </c>
      <c r="N247" s="89">
        <f t="shared" si="63"/>
        <v>379</v>
      </c>
      <c r="O247" s="89">
        <f t="shared" si="63"/>
        <v>447</v>
      </c>
      <c r="P247" s="89">
        <f t="shared" si="63"/>
        <v>826</v>
      </c>
    </row>
    <row r="248" spans="1:16" ht="13.5" thickBot="1" x14ac:dyDescent="0.25">
      <c r="A248" s="368" t="s">
        <v>54</v>
      </c>
      <c r="B248" s="369"/>
      <c r="C248" s="369"/>
      <c r="D248" s="369"/>
      <c r="E248" s="89">
        <f>E247</f>
        <v>118</v>
      </c>
      <c r="F248" s="89">
        <f t="shared" ref="F248:P248" si="64">F247</f>
        <v>131</v>
      </c>
      <c r="G248" s="89">
        <f t="shared" si="64"/>
        <v>249</v>
      </c>
      <c r="H248" s="89">
        <f t="shared" si="64"/>
        <v>88</v>
      </c>
      <c r="I248" s="89">
        <f t="shared" si="64"/>
        <v>63</v>
      </c>
      <c r="J248" s="89">
        <f t="shared" si="64"/>
        <v>79</v>
      </c>
      <c r="K248" s="89">
        <f t="shared" si="64"/>
        <v>291</v>
      </c>
      <c r="L248" s="89">
        <f t="shared" si="64"/>
        <v>384</v>
      </c>
      <c r="M248" s="89">
        <f t="shared" si="64"/>
        <v>675</v>
      </c>
      <c r="N248" s="89">
        <f t="shared" si="64"/>
        <v>379</v>
      </c>
      <c r="O248" s="89">
        <f t="shared" si="64"/>
        <v>447</v>
      </c>
      <c r="P248" s="89">
        <f t="shared" si="64"/>
        <v>826</v>
      </c>
    </row>
    <row r="249" spans="1:16" ht="12.75" x14ac:dyDescent="0.2">
      <c r="A249" s="145"/>
      <c r="B249" s="145"/>
      <c r="C249" s="145"/>
      <c r="D249" s="14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</row>
    <row r="250" spans="1:16" ht="12.75" x14ac:dyDescent="0.2">
      <c r="A250" s="66"/>
      <c r="B250" s="66"/>
      <c r="C250" s="66"/>
      <c r="D250" s="66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</row>
    <row r="251" spans="1:16" ht="13.5" thickBot="1" x14ac:dyDescent="0.25">
      <c r="A251" s="146"/>
      <c r="B251" s="146"/>
      <c r="C251" s="146"/>
      <c r="D251" s="146"/>
      <c r="E251" s="139"/>
      <c r="F251" s="139"/>
      <c r="G251" s="139"/>
      <c r="H251" s="139"/>
      <c r="I251" s="139"/>
      <c r="J251" s="139"/>
      <c r="K251" s="139"/>
      <c r="L251" s="139"/>
      <c r="M251" s="139"/>
      <c r="N251" s="139"/>
      <c r="O251" s="139"/>
      <c r="P251" s="139"/>
    </row>
    <row r="252" spans="1:16" ht="13.5" thickBot="1" x14ac:dyDescent="0.25">
      <c r="A252" s="370" t="s">
        <v>145</v>
      </c>
      <c r="B252" s="371"/>
      <c r="C252" s="371"/>
      <c r="D252" s="371"/>
      <c r="E252" s="371"/>
      <c r="F252" s="371"/>
      <c r="G252" s="372"/>
      <c r="H252" s="354" t="s">
        <v>7</v>
      </c>
      <c r="I252" s="355"/>
      <c r="J252" s="355"/>
      <c r="K252" s="355"/>
      <c r="L252" s="355"/>
      <c r="M252" s="355"/>
      <c r="N252" s="355"/>
      <c r="O252" s="355"/>
      <c r="P252" s="356"/>
    </row>
    <row r="253" spans="1:16" ht="13.5" thickBot="1" x14ac:dyDescent="0.25">
      <c r="A253" s="15" t="s">
        <v>8</v>
      </c>
      <c r="B253" s="16" t="s">
        <v>56</v>
      </c>
      <c r="C253" s="17" t="s">
        <v>10</v>
      </c>
      <c r="D253" s="36"/>
      <c r="E253" s="351" t="s">
        <v>11</v>
      </c>
      <c r="F253" s="351"/>
      <c r="G253" s="351"/>
      <c r="H253" s="374" t="s">
        <v>12</v>
      </c>
      <c r="I253" s="351"/>
      <c r="J253" s="351"/>
      <c r="K253" s="351" t="s">
        <v>13</v>
      </c>
      <c r="L253" s="351"/>
      <c r="M253" s="351"/>
      <c r="N253" s="351" t="s">
        <v>14</v>
      </c>
      <c r="O253" s="351"/>
      <c r="P253" s="373"/>
    </row>
    <row r="254" spans="1:16" ht="13.5" thickBot="1" x14ac:dyDescent="0.25">
      <c r="A254" s="19" t="s">
        <v>15</v>
      </c>
      <c r="B254" s="18"/>
      <c r="C254" s="18"/>
      <c r="D254" s="18"/>
      <c r="E254" s="21" t="s">
        <v>16</v>
      </c>
      <c r="F254" s="21" t="s">
        <v>17</v>
      </c>
      <c r="G254" s="21" t="s">
        <v>18</v>
      </c>
      <c r="H254" s="21" t="s">
        <v>16</v>
      </c>
      <c r="I254" s="21" t="s">
        <v>17</v>
      </c>
      <c r="J254" s="21" t="s">
        <v>18</v>
      </c>
      <c r="K254" s="21" t="s">
        <v>16</v>
      </c>
      <c r="L254" s="21" t="s">
        <v>17</v>
      </c>
      <c r="M254" s="26" t="s">
        <v>18</v>
      </c>
      <c r="N254" s="26" t="s">
        <v>16</v>
      </c>
      <c r="O254" s="26" t="s">
        <v>17</v>
      </c>
      <c r="P254" s="27" t="s">
        <v>18</v>
      </c>
    </row>
    <row r="255" spans="1:16" ht="12.75" x14ac:dyDescent="0.2">
      <c r="A255" s="108" t="s">
        <v>20</v>
      </c>
      <c r="B255" s="46" t="s">
        <v>142</v>
      </c>
      <c r="C255" s="117" t="s">
        <v>146</v>
      </c>
      <c r="D255" s="118"/>
      <c r="E255" s="49">
        <v>20</v>
      </c>
      <c r="F255" s="49">
        <v>21</v>
      </c>
      <c r="G255" s="47">
        <f t="shared" ref="G255:G260" si="65">SUM(E255:F255)</f>
        <v>41</v>
      </c>
      <c r="H255" s="49">
        <v>17</v>
      </c>
      <c r="I255" s="49">
        <v>19</v>
      </c>
      <c r="J255" s="47">
        <f t="shared" ref="J255:J260" si="66">SUM(H255:I255)</f>
        <v>36</v>
      </c>
      <c r="K255" s="49">
        <v>59</v>
      </c>
      <c r="L255" s="49">
        <v>59</v>
      </c>
      <c r="M255" s="55">
        <f t="shared" ref="M255:M260" si="67">SUM(K255:L255)</f>
        <v>118</v>
      </c>
      <c r="N255" s="186">
        <f t="shared" ref="N255:O260" si="68">SUM(H255,K255)</f>
        <v>76</v>
      </c>
      <c r="O255" s="186">
        <f t="shared" si="68"/>
        <v>78</v>
      </c>
      <c r="P255" s="121">
        <f t="shared" ref="P255:P260" si="69">SUM(N255:O255)</f>
        <v>154</v>
      </c>
    </row>
    <row r="256" spans="1:16" ht="12.75" x14ac:dyDescent="0.2">
      <c r="A256" s="108" t="s">
        <v>140</v>
      </c>
      <c r="B256" s="46" t="s">
        <v>142</v>
      </c>
      <c r="C256" s="117" t="s">
        <v>146</v>
      </c>
      <c r="D256" s="118"/>
      <c r="E256" s="49">
        <v>8</v>
      </c>
      <c r="F256" s="49">
        <v>10</v>
      </c>
      <c r="G256" s="47">
        <f t="shared" si="65"/>
        <v>18</v>
      </c>
      <c r="H256" s="49">
        <v>49</v>
      </c>
      <c r="I256" s="49">
        <v>45</v>
      </c>
      <c r="J256" s="47">
        <f t="shared" si="66"/>
        <v>94</v>
      </c>
      <c r="K256" s="49">
        <v>8</v>
      </c>
      <c r="L256" s="49">
        <v>10</v>
      </c>
      <c r="M256" s="55">
        <f t="shared" si="67"/>
        <v>18</v>
      </c>
      <c r="N256" s="186">
        <f t="shared" si="68"/>
        <v>57</v>
      </c>
      <c r="O256" s="186">
        <f t="shared" si="68"/>
        <v>55</v>
      </c>
      <c r="P256" s="121">
        <f t="shared" si="69"/>
        <v>112</v>
      </c>
    </row>
    <row r="257" spans="1:16" ht="12.75" x14ac:dyDescent="0.2">
      <c r="A257" s="108" t="s">
        <v>179</v>
      </c>
      <c r="B257" s="46" t="s">
        <v>147</v>
      </c>
      <c r="C257" s="117" t="s">
        <v>146</v>
      </c>
      <c r="D257" s="46"/>
      <c r="E257" s="49">
        <v>36</v>
      </c>
      <c r="F257" s="49">
        <v>33</v>
      </c>
      <c r="G257" s="47">
        <f t="shared" si="65"/>
        <v>69</v>
      </c>
      <c r="H257" s="49">
        <v>23</v>
      </c>
      <c r="I257" s="49">
        <v>13</v>
      </c>
      <c r="J257" s="47">
        <f t="shared" si="66"/>
        <v>36</v>
      </c>
      <c r="K257" s="49">
        <v>105</v>
      </c>
      <c r="L257" s="49">
        <v>59</v>
      </c>
      <c r="M257" s="55">
        <f t="shared" si="67"/>
        <v>164</v>
      </c>
      <c r="N257" s="186">
        <f t="shared" si="68"/>
        <v>128</v>
      </c>
      <c r="O257" s="186">
        <f t="shared" si="68"/>
        <v>72</v>
      </c>
      <c r="P257" s="121">
        <f t="shared" si="69"/>
        <v>200</v>
      </c>
    </row>
    <row r="258" spans="1:16" ht="12.75" x14ac:dyDescent="0.2">
      <c r="A258" s="108" t="s">
        <v>20</v>
      </c>
      <c r="B258" s="46" t="s">
        <v>142</v>
      </c>
      <c r="C258" s="117" t="s">
        <v>148</v>
      </c>
      <c r="D258" s="46"/>
      <c r="E258" s="49">
        <v>27</v>
      </c>
      <c r="F258" s="49">
        <v>33</v>
      </c>
      <c r="G258" s="47">
        <f t="shared" si="65"/>
        <v>60</v>
      </c>
      <c r="H258" s="49">
        <v>21</v>
      </c>
      <c r="I258" s="49">
        <v>31</v>
      </c>
      <c r="J258" s="47">
        <f t="shared" si="66"/>
        <v>52</v>
      </c>
      <c r="K258" s="49">
        <v>64</v>
      </c>
      <c r="L258" s="49">
        <v>88</v>
      </c>
      <c r="M258" s="55">
        <f t="shared" si="67"/>
        <v>152</v>
      </c>
      <c r="N258" s="186">
        <f t="shared" si="68"/>
        <v>85</v>
      </c>
      <c r="O258" s="186">
        <f t="shared" si="68"/>
        <v>119</v>
      </c>
      <c r="P258" s="121">
        <f t="shared" si="69"/>
        <v>204</v>
      </c>
    </row>
    <row r="259" spans="1:16" ht="12.75" x14ac:dyDescent="0.2">
      <c r="A259" s="108" t="s">
        <v>140</v>
      </c>
      <c r="B259" s="46" t="s">
        <v>142</v>
      </c>
      <c r="C259" s="117" t="s">
        <v>148</v>
      </c>
      <c r="D259" s="118"/>
      <c r="E259" s="49">
        <v>25</v>
      </c>
      <c r="F259" s="49">
        <v>27</v>
      </c>
      <c r="G259" s="47">
        <f t="shared" si="65"/>
        <v>52</v>
      </c>
      <c r="H259" s="47">
        <v>26</v>
      </c>
      <c r="I259" s="49">
        <v>24</v>
      </c>
      <c r="J259" s="47">
        <f t="shared" si="66"/>
        <v>50</v>
      </c>
      <c r="K259" s="49">
        <v>67</v>
      </c>
      <c r="L259" s="49">
        <v>64</v>
      </c>
      <c r="M259" s="55">
        <f t="shared" si="67"/>
        <v>131</v>
      </c>
      <c r="N259" s="186">
        <f t="shared" si="68"/>
        <v>93</v>
      </c>
      <c r="O259" s="186">
        <f t="shared" si="68"/>
        <v>88</v>
      </c>
      <c r="P259" s="121">
        <f t="shared" si="69"/>
        <v>181</v>
      </c>
    </row>
    <row r="260" spans="1:16" ht="13.5" thickBot="1" x14ac:dyDescent="0.25">
      <c r="A260" s="187" t="s">
        <v>149</v>
      </c>
      <c r="B260" s="194" t="s">
        <v>142</v>
      </c>
      <c r="C260" s="153" t="s">
        <v>148</v>
      </c>
      <c r="D260" s="154"/>
      <c r="E260" s="155">
        <v>11</v>
      </c>
      <c r="F260" s="155">
        <v>14</v>
      </c>
      <c r="G260" s="116">
        <f t="shared" si="65"/>
        <v>25</v>
      </c>
      <c r="H260" s="116">
        <v>11</v>
      </c>
      <c r="I260" s="155">
        <v>14</v>
      </c>
      <c r="J260" s="116">
        <f t="shared" si="66"/>
        <v>25</v>
      </c>
      <c r="K260" s="155">
        <v>0</v>
      </c>
      <c r="L260" s="155">
        <v>0</v>
      </c>
      <c r="M260" s="183">
        <f t="shared" si="67"/>
        <v>0</v>
      </c>
      <c r="N260" s="184">
        <f t="shared" si="68"/>
        <v>11</v>
      </c>
      <c r="O260" s="184">
        <f t="shared" si="68"/>
        <v>14</v>
      </c>
      <c r="P260" s="185">
        <f t="shared" si="69"/>
        <v>25</v>
      </c>
    </row>
    <row r="261" spans="1:16" ht="13.5" thickBot="1" x14ac:dyDescent="0.25">
      <c r="A261" s="375" t="s">
        <v>37</v>
      </c>
      <c r="B261" s="367"/>
      <c r="C261" s="367"/>
      <c r="D261" s="367"/>
      <c r="E261" s="89">
        <f>SUM(E255:E260)</f>
        <v>127</v>
      </c>
      <c r="F261" s="89">
        <f t="shared" ref="F261:P261" si="70">SUM(F255:F260)</f>
        <v>138</v>
      </c>
      <c r="G261" s="89">
        <f t="shared" si="70"/>
        <v>265</v>
      </c>
      <c r="H261" s="89">
        <f t="shared" si="70"/>
        <v>147</v>
      </c>
      <c r="I261" s="89">
        <f t="shared" si="70"/>
        <v>146</v>
      </c>
      <c r="J261" s="89">
        <f t="shared" si="70"/>
        <v>293</v>
      </c>
      <c r="K261" s="89">
        <f t="shared" si="70"/>
        <v>303</v>
      </c>
      <c r="L261" s="89">
        <f t="shared" si="70"/>
        <v>280</v>
      </c>
      <c r="M261" s="89">
        <f t="shared" si="70"/>
        <v>583</v>
      </c>
      <c r="N261" s="89">
        <f t="shared" si="70"/>
        <v>450</v>
      </c>
      <c r="O261" s="89">
        <f t="shared" si="70"/>
        <v>426</v>
      </c>
      <c r="P261" s="89">
        <f t="shared" si="70"/>
        <v>876</v>
      </c>
    </row>
    <row r="262" spans="1:16" ht="13.5" thickBot="1" x14ac:dyDescent="0.25">
      <c r="A262" s="368" t="s">
        <v>54</v>
      </c>
      <c r="B262" s="369"/>
      <c r="C262" s="369"/>
      <c r="D262" s="369"/>
      <c r="E262" s="89">
        <f>E261</f>
        <v>127</v>
      </c>
      <c r="F262" s="89">
        <f t="shared" ref="F262:P262" si="71">F261</f>
        <v>138</v>
      </c>
      <c r="G262" s="89">
        <f t="shared" si="71"/>
        <v>265</v>
      </c>
      <c r="H262" s="89">
        <f t="shared" si="71"/>
        <v>147</v>
      </c>
      <c r="I262" s="89">
        <f t="shared" si="71"/>
        <v>146</v>
      </c>
      <c r="J262" s="89">
        <f t="shared" si="71"/>
        <v>293</v>
      </c>
      <c r="K262" s="89">
        <f t="shared" si="71"/>
        <v>303</v>
      </c>
      <c r="L262" s="89">
        <f t="shared" si="71"/>
        <v>280</v>
      </c>
      <c r="M262" s="89">
        <f t="shared" si="71"/>
        <v>583</v>
      </c>
      <c r="N262" s="89">
        <f t="shared" si="71"/>
        <v>450</v>
      </c>
      <c r="O262" s="89">
        <f t="shared" si="71"/>
        <v>426</v>
      </c>
      <c r="P262" s="89">
        <f t="shared" si="71"/>
        <v>876</v>
      </c>
    </row>
    <row r="263" spans="1:16" ht="12.75" x14ac:dyDescent="0.2">
      <c r="A263" s="66"/>
      <c r="B263" s="66"/>
      <c r="C263" s="66"/>
      <c r="D263" s="66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</row>
    <row r="264" spans="1:16" ht="12.75" x14ac:dyDescent="0.2">
      <c r="A264" s="66"/>
      <c r="B264" s="66"/>
      <c r="C264" s="66"/>
      <c r="D264" s="66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</row>
    <row r="265" spans="1:16" ht="12.75" x14ac:dyDescent="0.2">
      <c r="A265" s="66"/>
      <c r="B265" s="66"/>
      <c r="C265" s="66"/>
      <c r="D265" s="66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</row>
    <row r="266" spans="1:16" ht="13.5" thickBot="1" x14ac:dyDescent="0.25">
      <c r="A266" s="42"/>
      <c r="B266" s="95"/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</row>
    <row r="267" spans="1:16" ht="13.5" thickBot="1" x14ac:dyDescent="0.25">
      <c r="A267" s="370" t="s">
        <v>150</v>
      </c>
      <c r="B267" s="371"/>
      <c r="C267" s="371"/>
      <c r="D267" s="371"/>
      <c r="E267" s="371"/>
      <c r="F267" s="371"/>
      <c r="G267" s="372"/>
      <c r="H267" s="354" t="s">
        <v>7</v>
      </c>
      <c r="I267" s="355"/>
      <c r="J267" s="355"/>
      <c r="K267" s="355"/>
      <c r="L267" s="355"/>
      <c r="M267" s="355"/>
      <c r="N267" s="355"/>
      <c r="O267" s="355"/>
      <c r="P267" s="356"/>
    </row>
    <row r="268" spans="1:16" ht="13.5" thickBot="1" x14ac:dyDescent="0.25">
      <c r="A268" s="15" t="s">
        <v>8</v>
      </c>
      <c r="B268" s="16" t="s">
        <v>56</v>
      </c>
      <c r="C268" s="17" t="s">
        <v>10</v>
      </c>
      <c r="D268" s="36"/>
      <c r="E268" s="351" t="s">
        <v>11</v>
      </c>
      <c r="F268" s="351"/>
      <c r="G268" s="351"/>
      <c r="H268" s="374" t="s">
        <v>12</v>
      </c>
      <c r="I268" s="351"/>
      <c r="J268" s="351"/>
      <c r="K268" s="351" t="s">
        <v>13</v>
      </c>
      <c r="L268" s="351"/>
      <c r="M268" s="351"/>
      <c r="N268" s="351" t="s">
        <v>14</v>
      </c>
      <c r="O268" s="351"/>
      <c r="P268" s="373"/>
    </row>
    <row r="269" spans="1:16" ht="13.5" thickBot="1" x14ac:dyDescent="0.25">
      <c r="A269" s="19" t="s">
        <v>15</v>
      </c>
      <c r="B269" s="18"/>
      <c r="C269" s="18"/>
      <c r="D269" s="18"/>
      <c r="E269" s="26" t="s">
        <v>16</v>
      </c>
      <c r="F269" s="26" t="s">
        <v>17</v>
      </c>
      <c r="G269" s="26" t="s">
        <v>18</v>
      </c>
      <c r="H269" s="26" t="s">
        <v>16</v>
      </c>
      <c r="I269" s="26" t="s">
        <v>17</v>
      </c>
      <c r="J269" s="26" t="s">
        <v>18</v>
      </c>
      <c r="K269" s="26" t="s">
        <v>16</v>
      </c>
      <c r="L269" s="26" t="s">
        <v>17</v>
      </c>
      <c r="M269" s="26" t="s">
        <v>18</v>
      </c>
      <c r="N269" s="26" t="s">
        <v>16</v>
      </c>
      <c r="O269" s="26" t="s">
        <v>17</v>
      </c>
      <c r="P269" s="27" t="s">
        <v>18</v>
      </c>
    </row>
    <row r="270" spans="1:16" ht="12.75" x14ac:dyDescent="0.2">
      <c r="A270" s="108" t="s">
        <v>151</v>
      </c>
      <c r="B270" s="46" t="s">
        <v>152</v>
      </c>
      <c r="C270" s="117" t="s">
        <v>153</v>
      </c>
      <c r="D270" s="118"/>
      <c r="E270" s="160">
        <v>11</v>
      </c>
      <c r="F270" s="160">
        <v>13</v>
      </c>
      <c r="G270" s="156">
        <f>SUM(E270:F270)</f>
        <v>24</v>
      </c>
      <c r="H270" s="160">
        <v>6</v>
      </c>
      <c r="I270" s="160">
        <v>7</v>
      </c>
      <c r="J270" s="156">
        <f>SUM(H270:I270)</f>
        <v>13</v>
      </c>
      <c r="K270" s="157">
        <v>48</v>
      </c>
      <c r="L270" s="157">
        <v>35</v>
      </c>
      <c r="M270" s="156">
        <f>SUM(K270:L270)</f>
        <v>83</v>
      </c>
      <c r="N270" s="157">
        <f>SUM(H270,K270)</f>
        <v>54</v>
      </c>
      <c r="O270" s="157">
        <f>SUM(I270,L270)</f>
        <v>42</v>
      </c>
      <c r="P270" s="158">
        <f>SUM(N270:O270)</f>
        <v>96</v>
      </c>
    </row>
    <row r="271" spans="1:16" ht="13.5" thickBot="1" x14ac:dyDescent="0.25">
      <c r="A271" s="108" t="s">
        <v>59</v>
      </c>
      <c r="B271" s="46" t="s">
        <v>152</v>
      </c>
      <c r="C271" s="117" t="s">
        <v>153</v>
      </c>
      <c r="D271" s="118"/>
      <c r="E271" s="159">
        <v>25</v>
      </c>
      <c r="F271" s="159">
        <v>4</v>
      </c>
      <c r="G271" s="156">
        <f>SUM(E271:F271)</f>
        <v>29</v>
      </c>
      <c r="H271" s="159">
        <v>25</v>
      </c>
      <c r="I271" s="159">
        <v>5</v>
      </c>
      <c r="J271" s="156">
        <f>SUM(H271:I271)</f>
        <v>30</v>
      </c>
      <c r="K271" s="161">
        <v>63</v>
      </c>
      <c r="L271" s="161">
        <v>11</v>
      </c>
      <c r="M271" s="156">
        <f>SUM(K271:L271)</f>
        <v>74</v>
      </c>
      <c r="N271" s="157">
        <f>SUM(H271,K271)</f>
        <v>88</v>
      </c>
      <c r="O271" s="157">
        <f>SUM(I271,L271)</f>
        <v>16</v>
      </c>
      <c r="P271" s="158">
        <f>SUM(N271:O271)</f>
        <v>104</v>
      </c>
    </row>
    <row r="272" spans="1:16" ht="13.5" thickBot="1" x14ac:dyDescent="0.25">
      <c r="A272" s="365" t="s">
        <v>37</v>
      </c>
      <c r="B272" s="366"/>
      <c r="C272" s="366"/>
      <c r="D272" s="366"/>
      <c r="E272" s="89">
        <f>SUM(E270:E271)</f>
        <v>36</v>
      </c>
      <c r="F272" s="89">
        <v>17</v>
      </c>
      <c r="G272" s="89">
        <f t="shared" ref="G272:P272" si="72">SUM(G270:G271)</f>
        <v>53</v>
      </c>
      <c r="H272" s="89">
        <f>SUM(H270:H271)</f>
        <v>31</v>
      </c>
      <c r="I272" s="89">
        <f t="shared" si="72"/>
        <v>12</v>
      </c>
      <c r="J272" s="89">
        <f t="shared" si="72"/>
        <v>43</v>
      </c>
      <c r="K272" s="89"/>
      <c r="L272" s="89">
        <f t="shared" si="72"/>
        <v>46</v>
      </c>
      <c r="M272" s="89">
        <f t="shared" si="72"/>
        <v>157</v>
      </c>
      <c r="N272" s="89">
        <f t="shared" si="72"/>
        <v>142</v>
      </c>
      <c r="O272" s="89">
        <f t="shared" si="72"/>
        <v>58</v>
      </c>
      <c r="P272" s="89">
        <f t="shared" si="72"/>
        <v>200</v>
      </c>
    </row>
    <row r="273" spans="1:16" ht="13.5" thickBot="1" x14ac:dyDescent="0.25">
      <c r="A273" s="368" t="s">
        <v>54</v>
      </c>
      <c r="B273" s="369"/>
      <c r="C273" s="369"/>
      <c r="D273" s="369"/>
      <c r="E273" s="89">
        <f t="shared" ref="E273:P273" si="73">E272</f>
        <v>36</v>
      </c>
      <c r="F273" s="89">
        <f t="shared" si="73"/>
        <v>17</v>
      </c>
      <c r="G273" s="89">
        <f t="shared" si="73"/>
        <v>53</v>
      </c>
      <c r="H273" s="89">
        <f t="shared" si="73"/>
        <v>31</v>
      </c>
      <c r="I273" s="89">
        <f t="shared" si="73"/>
        <v>12</v>
      </c>
      <c r="J273" s="89">
        <f t="shared" si="73"/>
        <v>43</v>
      </c>
      <c r="K273" s="89">
        <f t="shared" si="73"/>
        <v>0</v>
      </c>
      <c r="L273" s="89">
        <f t="shared" si="73"/>
        <v>46</v>
      </c>
      <c r="M273" s="89">
        <f t="shared" si="73"/>
        <v>157</v>
      </c>
      <c r="N273" s="89">
        <f t="shared" si="73"/>
        <v>142</v>
      </c>
      <c r="O273" s="89">
        <f t="shared" si="73"/>
        <v>58</v>
      </c>
      <c r="P273" s="89">
        <f t="shared" si="73"/>
        <v>200</v>
      </c>
    </row>
    <row r="274" spans="1:16" ht="12.75" x14ac:dyDescent="0.2">
      <c r="A274" s="66"/>
      <c r="B274" s="66"/>
      <c r="C274" s="66"/>
      <c r="D274" s="66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</row>
    <row r="275" spans="1:16" ht="12.75" x14ac:dyDescent="0.2">
      <c r="A275" s="66"/>
      <c r="B275" s="66"/>
      <c r="C275" s="66"/>
      <c r="D275" s="66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</row>
    <row r="276" spans="1:16" ht="12.75" x14ac:dyDescent="0.2">
      <c r="A276" s="66"/>
      <c r="B276" s="66"/>
      <c r="C276" s="66"/>
      <c r="D276" s="66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</row>
    <row r="277" spans="1:16" ht="13.5" thickBot="1" x14ac:dyDescent="0.25">
      <c r="A277" s="66"/>
      <c r="B277" s="66"/>
      <c r="C277" s="66"/>
      <c r="D277" s="66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</row>
    <row r="278" spans="1:16" ht="13.5" thickBot="1" x14ac:dyDescent="0.25">
      <c r="A278" s="370" t="s">
        <v>150</v>
      </c>
      <c r="B278" s="371"/>
      <c r="C278" s="371"/>
      <c r="D278" s="371"/>
      <c r="E278" s="371"/>
      <c r="F278" s="371"/>
      <c r="G278" s="372"/>
      <c r="H278" s="354" t="s">
        <v>7</v>
      </c>
      <c r="I278" s="355"/>
      <c r="J278" s="355"/>
      <c r="K278" s="355"/>
      <c r="L278" s="355"/>
      <c r="M278" s="355"/>
      <c r="N278" s="355"/>
      <c r="O278" s="355"/>
      <c r="P278" s="356"/>
    </row>
    <row r="279" spans="1:16" ht="13.5" thickBot="1" x14ac:dyDescent="0.25">
      <c r="A279" s="15" t="s">
        <v>8</v>
      </c>
      <c r="B279" s="16" t="s">
        <v>56</v>
      </c>
      <c r="C279" s="17" t="s">
        <v>10</v>
      </c>
      <c r="D279" s="36"/>
      <c r="E279" s="351" t="s">
        <v>11</v>
      </c>
      <c r="F279" s="351"/>
      <c r="G279" s="351"/>
      <c r="H279" s="374" t="s">
        <v>12</v>
      </c>
      <c r="I279" s="351"/>
      <c r="J279" s="351"/>
      <c r="K279" s="351" t="s">
        <v>13</v>
      </c>
      <c r="L279" s="351"/>
      <c r="M279" s="351"/>
      <c r="N279" s="351" t="s">
        <v>14</v>
      </c>
      <c r="O279" s="351"/>
      <c r="P279" s="373"/>
    </row>
    <row r="280" spans="1:16" ht="12.75" x14ac:dyDescent="0.2">
      <c r="A280" s="19" t="s">
        <v>15</v>
      </c>
      <c r="B280" s="18"/>
      <c r="C280" s="18"/>
      <c r="D280" s="18"/>
      <c r="E280" s="21" t="s">
        <v>16</v>
      </c>
      <c r="F280" s="21" t="s">
        <v>17</v>
      </c>
      <c r="G280" s="21" t="s">
        <v>18</v>
      </c>
      <c r="H280" s="21" t="s">
        <v>16</v>
      </c>
      <c r="I280" s="21" t="s">
        <v>17</v>
      </c>
      <c r="J280" s="21" t="s">
        <v>18</v>
      </c>
      <c r="K280" s="21" t="s">
        <v>16</v>
      </c>
      <c r="L280" s="21" t="s">
        <v>17</v>
      </c>
      <c r="M280" s="21" t="s">
        <v>18</v>
      </c>
      <c r="N280" s="21" t="s">
        <v>16</v>
      </c>
      <c r="O280" s="21" t="s">
        <v>17</v>
      </c>
      <c r="P280" s="22" t="s">
        <v>18</v>
      </c>
    </row>
    <row r="281" spans="1:16" ht="12.75" x14ac:dyDescent="0.2">
      <c r="A281" s="108" t="s">
        <v>151</v>
      </c>
      <c r="B281" s="46" t="s">
        <v>154</v>
      </c>
      <c r="C281" s="117" t="s">
        <v>155</v>
      </c>
      <c r="D281" s="118"/>
      <c r="E281" s="49">
        <v>38</v>
      </c>
      <c r="F281" s="49">
        <v>11</v>
      </c>
      <c r="G281" s="49">
        <f>SUM(E281:F281)</f>
        <v>49</v>
      </c>
      <c r="H281" s="49">
        <v>30</v>
      </c>
      <c r="I281" s="49">
        <v>8</v>
      </c>
      <c r="J281" s="49">
        <f>SUM(H281:I281)</f>
        <v>38</v>
      </c>
      <c r="K281" s="49">
        <v>48</v>
      </c>
      <c r="L281" s="49">
        <v>14</v>
      </c>
      <c r="M281" s="49">
        <f>SUM(K281:L281)</f>
        <v>62</v>
      </c>
      <c r="N281" s="48">
        <f t="shared" ref="N281:O285" si="74">SUM(H281,K281)</f>
        <v>78</v>
      </c>
      <c r="O281" s="48">
        <f t="shared" si="74"/>
        <v>22</v>
      </c>
      <c r="P281" s="50">
        <f>SUM(N281:O281)</f>
        <v>100</v>
      </c>
    </row>
    <row r="282" spans="1:16" ht="12.75" x14ac:dyDescent="0.2">
      <c r="A282" s="108" t="s">
        <v>156</v>
      </c>
      <c r="B282" s="46" t="s">
        <v>154</v>
      </c>
      <c r="C282" s="117" t="s">
        <v>155</v>
      </c>
      <c r="D282" s="118"/>
      <c r="E282" s="49">
        <v>13</v>
      </c>
      <c r="F282" s="49">
        <v>16</v>
      </c>
      <c r="G282" s="49">
        <f>SUM(E282:F282)</f>
        <v>29</v>
      </c>
      <c r="H282" s="49">
        <v>6</v>
      </c>
      <c r="I282" s="49">
        <v>7</v>
      </c>
      <c r="J282" s="49">
        <f>SUM(H282:I282)</f>
        <v>13</v>
      </c>
      <c r="K282" s="49">
        <v>12</v>
      </c>
      <c r="L282" s="49">
        <v>20</v>
      </c>
      <c r="M282" s="49">
        <f>SUM(K282:L282)</f>
        <v>32</v>
      </c>
      <c r="N282" s="48">
        <f t="shared" si="74"/>
        <v>18</v>
      </c>
      <c r="O282" s="48">
        <f t="shared" si="74"/>
        <v>27</v>
      </c>
      <c r="P282" s="50">
        <f>SUM(N282:O282)</f>
        <v>45</v>
      </c>
    </row>
    <row r="283" spans="1:16" ht="12.75" x14ac:dyDescent="0.2">
      <c r="A283" s="108" t="s">
        <v>157</v>
      </c>
      <c r="B283" s="46" t="s">
        <v>154</v>
      </c>
      <c r="C283" s="117" t="s">
        <v>155</v>
      </c>
      <c r="D283" s="118"/>
      <c r="E283" s="49">
        <v>19</v>
      </c>
      <c r="F283" s="49">
        <v>10</v>
      </c>
      <c r="G283" s="49">
        <f>SUM(E283:F283)</f>
        <v>29</v>
      </c>
      <c r="H283" s="49">
        <v>8</v>
      </c>
      <c r="I283" s="49">
        <v>4</v>
      </c>
      <c r="J283" s="49">
        <f>SUM(H283:I283)</f>
        <v>12</v>
      </c>
      <c r="K283" s="49">
        <v>18</v>
      </c>
      <c r="L283" s="49">
        <v>16</v>
      </c>
      <c r="M283" s="49">
        <f>SUM(K283:L283)</f>
        <v>34</v>
      </c>
      <c r="N283" s="48">
        <f t="shared" si="74"/>
        <v>26</v>
      </c>
      <c r="O283" s="48">
        <f t="shared" si="74"/>
        <v>20</v>
      </c>
      <c r="P283" s="50">
        <f>SUM(N283:O283)</f>
        <v>46</v>
      </c>
    </row>
    <row r="284" spans="1:16" ht="12.75" x14ac:dyDescent="0.2">
      <c r="A284" s="108" t="s">
        <v>158</v>
      </c>
      <c r="B284" s="46" t="s">
        <v>154</v>
      </c>
      <c r="C284" s="117" t="s">
        <v>155</v>
      </c>
      <c r="D284" s="118"/>
      <c r="E284" s="49">
        <v>27</v>
      </c>
      <c r="F284" s="49">
        <v>3</v>
      </c>
      <c r="G284" s="49">
        <f>SUM(E284:F284)</f>
        <v>30</v>
      </c>
      <c r="H284" s="49">
        <v>23</v>
      </c>
      <c r="I284" s="49">
        <v>2</v>
      </c>
      <c r="J284" s="49">
        <f>SUM(H284:I284)</f>
        <v>25</v>
      </c>
      <c r="K284" s="49">
        <v>29</v>
      </c>
      <c r="L284" s="49">
        <v>17</v>
      </c>
      <c r="M284" s="49">
        <f>SUM(K284:L284)</f>
        <v>46</v>
      </c>
      <c r="N284" s="48">
        <f t="shared" si="74"/>
        <v>52</v>
      </c>
      <c r="O284" s="48">
        <f t="shared" si="74"/>
        <v>19</v>
      </c>
      <c r="P284" s="50">
        <f>SUM(N284:O284)</f>
        <v>71</v>
      </c>
    </row>
    <row r="285" spans="1:16" ht="13.5" thickBot="1" x14ac:dyDescent="0.25">
      <c r="A285" s="162" t="s">
        <v>59</v>
      </c>
      <c r="B285" s="152" t="s">
        <v>154</v>
      </c>
      <c r="C285" s="153" t="s">
        <v>155</v>
      </c>
      <c r="D285" s="154"/>
      <c r="E285" s="155">
        <v>44</v>
      </c>
      <c r="F285" s="155">
        <v>8</v>
      </c>
      <c r="G285" s="155">
        <f>SUM(E285:F285)</f>
        <v>52</v>
      </c>
      <c r="H285" s="155">
        <v>43</v>
      </c>
      <c r="I285" s="155">
        <v>8</v>
      </c>
      <c r="J285" s="155">
        <f>SUM(H285:I285)</f>
        <v>51</v>
      </c>
      <c r="K285" s="155">
        <v>54</v>
      </c>
      <c r="L285" s="155">
        <v>12</v>
      </c>
      <c r="M285" s="155">
        <f>SUM(K285:L285)</f>
        <v>66</v>
      </c>
      <c r="N285" s="163">
        <f t="shared" si="74"/>
        <v>97</v>
      </c>
      <c r="O285" s="163">
        <f t="shared" si="74"/>
        <v>20</v>
      </c>
      <c r="P285" s="164">
        <f>SUM(N285:O285)</f>
        <v>117</v>
      </c>
    </row>
    <row r="286" spans="1:16" ht="13.5" thickBot="1" x14ac:dyDescent="0.25">
      <c r="A286" s="375" t="s">
        <v>37</v>
      </c>
      <c r="B286" s="367"/>
      <c r="C286" s="367"/>
      <c r="D286" s="367"/>
      <c r="E286" s="63">
        <f>SUM(E281:E285)</f>
        <v>141</v>
      </c>
      <c r="F286" s="63">
        <f t="shared" ref="F286:P286" si="75">SUM(F281:F285)</f>
        <v>48</v>
      </c>
      <c r="G286" s="63">
        <f t="shared" si="75"/>
        <v>189</v>
      </c>
      <c r="H286" s="63"/>
      <c r="I286" s="63">
        <v>0</v>
      </c>
      <c r="J286" s="63">
        <f t="shared" si="75"/>
        <v>139</v>
      </c>
      <c r="K286" s="63">
        <f t="shared" si="75"/>
        <v>161</v>
      </c>
      <c r="L286" s="63">
        <f t="shared" si="75"/>
        <v>79</v>
      </c>
      <c r="M286" s="63">
        <f t="shared" si="75"/>
        <v>240</v>
      </c>
      <c r="N286" s="63">
        <f t="shared" si="75"/>
        <v>271</v>
      </c>
      <c r="O286" s="63">
        <f t="shared" si="75"/>
        <v>108</v>
      </c>
      <c r="P286" s="63">
        <f t="shared" si="75"/>
        <v>379</v>
      </c>
    </row>
    <row r="287" spans="1:16" ht="13.5" thickBot="1" x14ac:dyDescent="0.25">
      <c r="A287" s="368" t="s">
        <v>54</v>
      </c>
      <c r="B287" s="369"/>
      <c r="C287" s="369"/>
      <c r="D287" s="369"/>
      <c r="E287" s="63">
        <f>SUM(E286)</f>
        <v>141</v>
      </c>
      <c r="F287" s="63">
        <f t="shared" ref="F287:P287" si="76">SUM(F286)</f>
        <v>48</v>
      </c>
      <c r="G287" s="63">
        <f t="shared" si="76"/>
        <v>189</v>
      </c>
      <c r="H287" s="63">
        <f t="shared" si="76"/>
        <v>0</v>
      </c>
      <c r="I287" s="63">
        <f t="shared" si="76"/>
        <v>0</v>
      </c>
      <c r="J287" s="63">
        <f t="shared" si="76"/>
        <v>139</v>
      </c>
      <c r="K287" s="63">
        <f t="shared" si="76"/>
        <v>161</v>
      </c>
      <c r="L287" s="63">
        <f t="shared" si="76"/>
        <v>79</v>
      </c>
      <c r="M287" s="63">
        <f t="shared" si="76"/>
        <v>240</v>
      </c>
      <c r="N287" s="63">
        <f t="shared" si="76"/>
        <v>271</v>
      </c>
      <c r="O287" s="63">
        <f t="shared" si="76"/>
        <v>108</v>
      </c>
      <c r="P287" s="63">
        <f t="shared" si="76"/>
        <v>379</v>
      </c>
    </row>
    <row r="288" spans="1:16" ht="12.75" x14ac:dyDescent="0.2">
      <c r="A288" s="66"/>
      <c r="B288" s="66"/>
      <c r="C288" s="66"/>
      <c r="D288" s="66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</row>
    <row r="289" spans="1:16" ht="12.75" x14ac:dyDescent="0.2">
      <c r="A289" s="66"/>
      <c r="B289" s="66"/>
      <c r="C289" s="66"/>
      <c r="D289" s="66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</row>
    <row r="290" spans="1:16" ht="13.5" thickBot="1" x14ac:dyDescent="0.25">
      <c r="A290" s="139"/>
      <c r="B290" s="95"/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</row>
    <row r="291" spans="1:16" ht="13.5" thickBot="1" x14ac:dyDescent="0.25">
      <c r="A291" s="37" t="s">
        <v>52</v>
      </c>
      <c r="B291" s="25"/>
      <c r="C291" s="25"/>
      <c r="D291" s="25"/>
      <c r="E291" s="26" t="s">
        <v>16</v>
      </c>
      <c r="F291" s="26" t="s">
        <v>17</v>
      </c>
      <c r="G291" s="26" t="s">
        <v>18</v>
      </c>
      <c r="H291" s="26" t="s">
        <v>16</v>
      </c>
      <c r="I291" s="26" t="s">
        <v>17</v>
      </c>
      <c r="J291" s="26" t="s">
        <v>18</v>
      </c>
      <c r="K291" s="26" t="s">
        <v>16</v>
      </c>
      <c r="L291" s="26" t="s">
        <v>17</v>
      </c>
      <c r="M291" s="26" t="s">
        <v>18</v>
      </c>
      <c r="N291" s="26" t="s">
        <v>16</v>
      </c>
      <c r="O291" s="26" t="s">
        <v>17</v>
      </c>
      <c r="P291" s="27" t="s">
        <v>18</v>
      </c>
    </row>
    <row r="292" spans="1:16" ht="23.25" thickBot="1" x14ac:dyDescent="0.25">
      <c r="A292" s="287" t="s">
        <v>159</v>
      </c>
      <c r="B292" s="288" t="s">
        <v>160</v>
      </c>
      <c r="C292" s="241" t="s">
        <v>97</v>
      </c>
      <c r="D292" s="289"/>
      <c r="E292" s="125">
        <v>0</v>
      </c>
      <c r="F292" s="125">
        <v>0</v>
      </c>
      <c r="G292" s="125">
        <f>SUM(E292:F292)</f>
        <v>0</v>
      </c>
      <c r="H292" s="126">
        <v>0</v>
      </c>
      <c r="I292" s="126">
        <v>0</v>
      </c>
      <c r="J292" s="126">
        <f>SUM(H292:I292)</f>
        <v>0</v>
      </c>
      <c r="K292" s="125">
        <v>4</v>
      </c>
      <c r="L292" s="125">
        <v>7</v>
      </c>
      <c r="M292" s="125">
        <f>SUM(K292,L292)</f>
        <v>11</v>
      </c>
      <c r="N292" s="60">
        <f>SUM(H292,K292)</f>
        <v>4</v>
      </c>
      <c r="O292" s="60">
        <f>SUM(I292,L292)</f>
        <v>7</v>
      </c>
      <c r="P292" s="127">
        <f>SUM(N292:O292)</f>
        <v>11</v>
      </c>
    </row>
    <row r="293" spans="1:16" ht="12.75" x14ac:dyDescent="0.2">
      <c r="A293" s="384" t="s">
        <v>37</v>
      </c>
      <c r="B293" s="385"/>
      <c r="C293" s="385"/>
      <c r="D293" s="385"/>
      <c r="E293" s="166">
        <f>SUM(E292:E292)</f>
        <v>0</v>
      </c>
      <c r="F293" s="166">
        <f t="shared" ref="F293:P293" si="77">SUM(F292:F292)</f>
        <v>0</v>
      </c>
      <c r="G293" s="166">
        <f t="shared" si="77"/>
        <v>0</v>
      </c>
      <c r="H293" s="166">
        <f t="shared" si="77"/>
        <v>0</v>
      </c>
      <c r="I293" s="166">
        <f t="shared" si="77"/>
        <v>0</v>
      </c>
      <c r="J293" s="166">
        <f t="shared" si="77"/>
        <v>0</v>
      </c>
      <c r="K293" s="166">
        <f t="shared" si="77"/>
        <v>4</v>
      </c>
      <c r="L293" s="166">
        <f t="shared" si="77"/>
        <v>7</v>
      </c>
      <c r="M293" s="166">
        <f t="shared" si="77"/>
        <v>11</v>
      </c>
      <c r="N293" s="166">
        <f t="shared" si="77"/>
        <v>4</v>
      </c>
      <c r="O293" s="166">
        <f t="shared" si="77"/>
        <v>7</v>
      </c>
      <c r="P293" s="166">
        <f t="shared" si="77"/>
        <v>11</v>
      </c>
    </row>
    <row r="294" spans="1:16" ht="12.75" x14ac:dyDescent="0.2">
      <c r="A294" s="383" t="s">
        <v>54</v>
      </c>
      <c r="B294" s="383"/>
      <c r="C294" s="383"/>
      <c r="D294" s="383"/>
      <c r="E294" s="57">
        <f>SUM(E293)</f>
        <v>0</v>
      </c>
      <c r="F294" s="57">
        <f t="shared" ref="F294:P294" si="78">SUM(F293)</f>
        <v>0</v>
      </c>
      <c r="G294" s="57">
        <f t="shared" si="78"/>
        <v>0</v>
      </c>
      <c r="H294" s="57">
        <f t="shared" si="78"/>
        <v>0</v>
      </c>
      <c r="I294" s="57">
        <f t="shared" si="78"/>
        <v>0</v>
      </c>
      <c r="J294" s="57">
        <f t="shared" si="78"/>
        <v>0</v>
      </c>
      <c r="K294" s="57">
        <f t="shared" si="78"/>
        <v>4</v>
      </c>
      <c r="L294" s="57">
        <f t="shared" si="78"/>
        <v>7</v>
      </c>
      <c r="M294" s="57">
        <f t="shared" si="78"/>
        <v>11</v>
      </c>
      <c r="N294" s="57">
        <f t="shared" si="78"/>
        <v>4</v>
      </c>
      <c r="O294" s="57">
        <f t="shared" si="78"/>
        <v>7</v>
      </c>
      <c r="P294" s="57">
        <f t="shared" si="78"/>
        <v>11</v>
      </c>
    </row>
    <row r="295" spans="1:16" ht="12.75" x14ac:dyDescent="0.2">
      <c r="A295" s="66"/>
      <c r="B295" s="66"/>
      <c r="C295" s="66"/>
      <c r="D295" s="66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</row>
    <row r="296" spans="1:16" ht="12.75" x14ac:dyDescent="0.2">
      <c r="A296" s="383" t="s">
        <v>180</v>
      </c>
      <c r="B296" s="383"/>
      <c r="C296" s="383"/>
      <c r="D296" s="383"/>
      <c r="E296" s="167">
        <f t="shared" ref="E296:P296" si="79">SUM(E294,E273,E262,E248,E237,E225,E191,E175,E130,E94,E61,E287)</f>
        <v>3065</v>
      </c>
      <c r="F296" s="167">
        <f t="shared" si="79"/>
        <v>2652</v>
      </c>
      <c r="G296" s="167">
        <f t="shared" si="79"/>
        <v>5722</v>
      </c>
      <c r="H296" s="167">
        <f t="shared" si="79"/>
        <v>2020</v>
      </c>
      <c r="I296" s="167">
        <f t="shared" si="79"/>
        <v>1744</v>
      </c>
      <c r="J296" s="167">
        <f t="shared" si="79"/>
        <v>3851</v>
      </c>
      <c r="K296" s="167">
        <f t="shared" si="79"/>
        <v>8646</v>
      </c>
      <c r="L296" s="167">
        <f t="shared" si="79"/>
        <v>8245</v>
      </c>
      <c r="M296" s="167">
        <f t="shared" si="79"/>
        <v>17247</v>
      </c>
      <c r="N296" s="167">
        <f t="shared" si="79"/>
        <v>11008</v>
      </c>
      <c r="O296" s="167">
        <f t="shared" si="79"/>
        <v>10194</v>
      </c>
      <c r="P296" s="167">
        <f t="shared" si="79"/>
        <v>21202</v>
      </c>
    </row>
    <row r="297" spans="1:16" ht="12.75" x14ac:dyDescent="0.2">
      <c r="A297" s="66"/>
      <c r="B297" s="66"/>
      <c r="C297" s="66"/>
      <c r="D297" s="66"/>
      <c r="E297" s="169"/>
      <c r="F297" s="169"/>
      <c r="G297" s="169"/>
      <c r="H297" s="169"/>
      <c r="I297" s="169"/>
      <c r="J297" s="169"/>
      <c r="K297" s="169"/>
      <c r="L297" s="169"/>
      <c r="M297" s="169"/>
      <c r="N297" s="169"/>
      <c r="O297" s="169"/>
      <c r="P297" s="169"/>
    </row>
    <row r="298" spans="1:16" ht="12.75" x14ac:dyDescent="0.2">
      <c r="A298" s="66"/>
      <c r="B298" s="66"/>
      <c r="C298" s="66"/>
      <c r="D298" s="66"/>
      <c r="E298" s="169"/>
      <c r="F298" s="169"/>
      <c r="G298" s="169"/>
      <c r="H298" s="169"/>
      <c r="I298" s="169"/>
      <c r="J298" s="169"/>
      <c r="K298" s="169"/>
      <c r="L298" s="169"/>
      <c r="M298" s="169"/>
      <c r="N298" s="169"/>
      <c r="O298" s="169"/>
      <c r="P298" s="169"/>
    </row>
    <row r="299" spans="1:16" ht="13.5" thickBot="1" x14ac:dyDescent="0.25">
      <c r="A299" s="42"/>
      <c r="B299" s="95"/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</row>
    <row r="300" spans="1:16" ht="13.5" thickBot="1" x14ac:dyDescent="0.25">
      <c r="A300" s="336" t="s">
        <v>161</v>
      </c>
      <c r="B300" s="337"/>
      <c r="C300" s="337"/>
      <c r="D300" s="337"/>
      <c r="E300" s="337"/>
      <c r="F300" s="337"/>
      <c r="G300" s="337"/>
      <c r="H300" s="337"/>
      <c r="I300" s="337"/>
      <c r="J300" s="337"/>
      <c r="K300" s="337"/>
      <c r="L300" s="337"/>
      <c r="M300" s="337"/>
      <c r="N300" s="337"/>
      <c r="O300" s="337"/>
      <c r="P300" s="338"/>
    </row>
    <row r="301" spans="1:16" ht="13.5" thickBot="1" x14ac:dyDescent="0.25">
      <c r="A301" s="370" t="s">
        <v>126</v>
      </c>
      <c r="B301" s="371"/>
      <c r="C301" s="371"/>
      <c r="D301" s="371"/>
      <c r="E301" s="371"/>
      <c r="F301" s="371"/>
      <c r="G301" s="372"/>
      <c r="H301" s="354" t="s">
        <v>7</v>
      </c>
      <c r="I301" s="355"/>
      <c r="J301" s="355"/>
      <c r="K301" s="355"/>
      <c r="L301" s="355"/>
      <c r="M301" s="355"/>
      <c r="N301" s="355"/>
      <c r="O301" s="355"/>
      <c r="P301" s="356"/>
    </row>
    <row r="302" spans="1:16" ht="13.5" thickBot="1" x14ac:dyDescent="0.25">
      <c r="A302" s="15" t="s">
        <v>8</v>
      </c>
      <c r="B302" s="16" t="s">
        <v>56</v>
      </c>
      <c r="C302" s="17" t="s">
        <v>10</v>
      </c>
      <c r="D302" s="36"/>
      <c r="E302" s="351" t="s">
        <v>11</v>
      </c>
      <c r="F302" s="351"/>
      <c r="G302" s="351"/>
      <c r="H302" s="374" t="s">
        <v>12</v>
      </c>
      <c r="I302" s="351"/>
      <c r="J302" s="351"/>
      <c r="K302" s="351" t="s">
        <v>13</v>
      </c>
      <c r="L302" s="351"/>
      <c r="M302" s="351"/>
      <c r="N302" s="351" t="s">
        <v>14</v>
      </c>
      <c r="O302" s="351"/>
      <c r="P302" s="373"/>
    </row>
    <row r="303" spans="1:16" ht="13.5" thickBot="1" x14ac:dyDescent="0.25">
      <c r="A303" s="24" t="s">
        <v>15</v>
      </c>
      <c r="B303" s="25"/>
      <c r="C303" s="25"/>
      <c r="D303" s="25"/>
      <c r="E303" s="26" t="s">
        <v>16</v>
      </c>
      <c r="F303" s="26" t="s">
        <v>17</v>
      </c>
      <c r="G303" s="26" t="s">
        <v>18</v>
      </c>
      <c r="H303" s="26" t="s">
        <v>16</v>
      </c>
      <c r="I303" s="26" t="s">
        <v>17</v>
      </c>
      <c r="J303" s="26" t="s">
        <v>18</v>
      </c>
      <c r="K303" s="26" t="s">
        <v>16</v>
      </c>
      <c r="L303" s="26" t="s">
        <v>17</v>
      </c>
      <c r="M303" s="26" t="s">
        <v>18</v>
      </c>
      <c r="N303" s="26" t="s">
        <v>16</v>
      </c>
      <c r="O303" s="26" t="s">
        <v>17</v>
      </c>
      <c r="P303" s="27" t="s">
        <v>18</v>
      </c>
    </row>
    <row r="304" spans="1:16" s="290" customFormat="1" ht="34.5" thickBot="1" x14ac:dyDescent="0.25">
      <c r="A304" s="128" t="s">
        <v>162</v>
      </c>
      <c r="B304" s="129" t="s">
        <v>94</v>
      </c>
      <c r="C304" s="54" t="s">
        <v>133</v>
      </c>
      <c r="D304" s="130"/>
      <c r="E304" s="125">
        <v>26</v>
      </c>
      <c r="F304" s="125">
        <v>35</v>
      </c>
      <c r="G304" s="125">
        <f>SUM(E304:F304)</f>
        <v>61</v>
      </c>
      <c r="H304" s="126">
        <v>26</v>
      </c>
      <c r="I304" s="126">
        <v>37</v>
      </c>
      <c r="J304" s="126">
        <f>SUM(H304,I304)</f>
        <v>63</v>
      </c>
      <c r="K304" s="125">
        <v>17</v>
      </c>
      <c r="L304" s="125">
        <v>23</v>
      </c>
      <c r="M304" s="125">
        <f>SUM(K304:L304)</f>
        <v>40</v>
      </c>
      <c r="N304" s="60">
        <f>SUM(H304,K304)</f>
        <v>43</v>
      </c>
      <c r="O304" s="60">
        <f>SUM(I304,L304)</f>
        <v>60</v>
      </c>
      <c r="P304" s="127">
        <f>SUM(N304:O304)</f>
        <v>103</v>
      </c>
    </row>
    <row r="305" spans="1:16" ht="13.5" thickBot="1" x14ac:dyDescent="0.25">
      <c r="A305" s="375" t="s">
        <v>37</v>
      </c>
      <c r="B305" s="367"/>
      <c r="C305" s="367"/>
      <c r="D305" s="367"/>
      <c r="E305" s="89">
        <f>E304</f>
        <v>26</v>
      </c>
      <c r="F305" s="89">
        <f t="shared" ref="F305:P306" si="80">F304</f>
        <v>35</v>
      </c>
      <c r="G305" s="89">
        <f t="shared" si="80"/>
        <v>61</v>
      </c>
      <c r="H305" s="89">
        <f t="shared" si="80"/>
        <v>26</v>
      </c>
      <c r="I305" s="89">
        <f t="shared" si="80"/>
        <v>37</v>
      </c>
      <c r="J305" s="89">
        <f t="shared" si="80"/>
        <v>63</v>
      </c>
      <c r="K305" s="89">
        <f t="shared" si="80"/>
        <v>17</v>
      </c>
      <c r="L305" s="89">
        <f t="shared" si="80"/>
        <v>23</v>
      </c>
      <c r="M305" s="89">
        <f t="shared" si="80"/>
        <v>40</v>
      </c>
      <c r="N305" s="89">
        <f t="shared" si="80"/>
        <v>43</v>
      </c>
      <c r="O305" s="89">
        <f t="shared" si="80"/>
        <v>60</v>
      </c>
      <c r="P305" s="89">
        <f t="shared" si="80"/>
        <v>103</v>
      </c>
    </row>
    <row r="306" spans="1:16" ht="13.5" thickBot="1" x14ac:dyDescent="0.25">
      <c r="A306" s="368" t="s">
        <v>54</v>
      </c>
      <c r="B306" s="369"/>
      <c r="C306" s="369"/>
      <c r="D306" s="369"/>
      <c r="E306" s="89">
        <f>E305</f>
        <v>26</v>
      </c>
      <c r="F306" s="89">
        <f t="shared" si="80"/>
        <v>35</v>
      </c>
      <c r="G306" s="89">
        <f t="shared" si="80"/>
        <v>61</v>
      </c>
      <c r="H306" s="89">
        <f t="shared" si="80"/>
        <v>26</v>
      </c>
      <c r="I306" s="89">
        <f t="shared" si="80"/>
        <v>37</v>
      </c>
      <c r="J306" s="89">
        <f t="shared" si="80"/>
        <v>63</v>
      </c>
      <c r="K306" s="89">
        <f t="shared" si="80"/>
        <v>17</v>
      </c>
      <c r="L306" s="89">
        <f t="shared" si="80"/>
        <v>23</v>
      </c>
      <c r="M306" s="89">
        <f t="shared" si="80"/>
        <v>40</v>
      </c>
      <c r="N306" s="89">
        <f t="shared" si="80"/>
        <v>43</v>
      </c>
      <c r="O306" s="89">
        <f t="shared" si="80"/>
        <v>60</v>
      </c>
      <c r="P306" s="89">
        <f t="shared" si="80"/>
        <v>103</v>
      </c>
    </row>
    <row r="307" spans="1:16" ht="12.75" x14ac:dyDescent="0.2">
      <c r="A307" s="66"/>
      <c r="B307" s="66"/>
      <c r="C307" s="66"/>
      <c r="D307" s="66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</row>
    <row r="308" spans="1:16" ht="12.75" x14ac:dyDescent="0.2">
      <c r="A308" s="66"/>
      <c r="B308" s="66"/>
      <c r="C308" s="66"/>
      <c r="D308" s="66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</row>
    <row r="309" spans="1:16" ht="12.75" x14ac:dyDescent="0.2">
      <c r="A309" s="66"/>
      <c r="B309" s="66"/>
      <c r="C309" s="66"/>
      <c r="D309" s="66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</row>
    <row r="310" spans="1:16" ht="13.5" thickBot="1" x14ac:dyDescent="0.25">
      <c r="A310" s="139"/>
      <c r="B310" s="95"/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</row>
    <row r="311" spans="1:16" ht="13.5" thickBot="1" x14ac:dyDescent="0.25">
      <c r="A311" s="370" t="s">
        <v>95</v>
      </c>
      <c r="B311" s="371"/>
      <c r="C311" s="371"/>
      <c r="D311" s="371"/>
      <c r="E311" s="371"/>
      <c r="F311" s="371"/>
      <c r="G311" s="372"/>
      <c r="H311" s="354" t="s">
        <v>7</v>
      </c>
      <c r="I311" s="355"/>
      <c r="J311" s="355"/>
      <c r="K311" s="355"/>
      <c r="L311" s="355"/>
      <c r="M311" s="355"/>
      <c r="N311" s="355"/>
      <c r="O311" s="355"/>
      <c r="P311" s="356"/>
    </row>
    <row r="312" spans="1:16" ht="13.5" thickBot="1" x14ac:dyDescent="0.25">
      <c r="A312" s="15" t="s">
        <v>8</v>
      </c>
      <c r="B312" s="16" t="s">
        <v>56</v>
      </c>
      <c r="C312" s="17" t="s">
        <v>10</v>
      </c>
      <c r="D312" s="36"/>
      <c r="E312" s="351" t="s">
        <v>11</v>
      </c>
      <c r="F312" s="351"/>
      <c r="G312" s="351"/>
      <c r="H312" s="374" t="s">
        <v>12</v>
      </c>
      <c r="I312" s="351"/>
      <c r="J312" s="351"/>
      <c r="K312" s="351" t="s">
        <v>13</v>
      </c>
      <c r="L312" s="351"/>
      <c r="M312" s="351"/>
      <c r="N312" s="351" t="s">
        <v>14</v>
      </c>
      <c r="O312" s="351"/>
      <c r="P312" s="373"/>
    </row>
    <row r="313" spans="1:16" ht="13.5" thickBot="1" x14ac:dyDescent="0.25">
      <c r="A313" s="24" t="s">
        <v>15</v>
      </c>
      <c r="B313" s="25"/>
      <c r="C313" s="25"/>
      <c r="D313" s="25"/>
      <c r="E313" s="26" t="s">
        <v>16</v>
      </c>
      <c r="F313" s="26" t="s">
        <v>17</v>
      </c>
      <c r="G313" s="26" t="s">
        <v>18</v>
      </c>
      <c r="H313" s="26" t="s">
        <v>16</v>
      </c>
      <c r="I313" s="26" t="s">
        <v>17</v>
      </c>
      <c r="J313" s="26" t="s">
        <v>18</v>
      </c>
      <c r="K313" s="26" t="s">
        <v>16</v>
      </c>
      <c r="L313" s="26" t="s">
        <v>17</v>
      </c>
      <c r="M313" s="26" t="s">
        <v>18</v>
      </c>
      <c r="N313" s="26" t="s">
        <v>16</v>
      </c>
      <c r="O313" s="26" t="s">
        <v>17</v>
      </c>
      <c r="P313" s="27" t="s">
        <v>18</v>
      </c>
    </row>
    <row r="314" spans="1:16" ht="13.5" thickBot="1" x14ac:dyDescent="0.25">
      <c r="A314" s="128" t="s">
        <v>186</v>
      </c>
      <c r="B314" s="129" t="s">
        <v>163</v>
      </c>
      <c r="C314" s="54" t="s">
        <v>97</v>
      </c>
      <c r="D314" s="130"/>
      <c r="E314" s="125">
        <v>9</v>
      </c>
      <c r="F314" s="125">
        <v>10</v>
      </c>
      <c r="G314" s="61">
        <f>SUM(E314:F314)</f>
        <v>19</v>
      </c>
      <c r="H314" s="125"/>
      <c r="I314" s="61"/>
      <c r="J314" s="126">
        <v>0</v>
      </c>
      <c r="K314" s="125"/>
      <c r="L314" s="125"/>
      <c r="M314" s="125">
        <f>SUM(K314,L314)</f>
        <v>0</v>
      </c>
      <c r="N314" s="60">
        <f>SUM(H314,K314)</f>
        <v>0</v>
      </c>
      <c r="O314" s="60">
        <f>SUM(I314,L314)</f>
        <v>0</v>
      </c>
      <c r="P314" s="127">
        <f>SUM(N314:O314)</f>
        <v>0</v>
      </c>
    </row>
    <row r="315" spans="1:16" ht="13.5" thickBot="1" x14ac:dyDescent="0.25">
      <c r="A315" s="375" t="s">
        <v>37</v>
      </c>
      <c r="B315" s="367"/>
      <c r="C315" s="367"/>
      <c r="D315" s="367"/>
      <c r="E315" s="89">
        <f>E314</f>
        <v>9</v>
      </c>
      <c r="F315" s="89">
        <f t="shared" ref="F315:P316" si="81">F314</f>
        <v>10</v>
      </c>
      <c r="G315" s="89">
        <f t="shared" si="81"/>
        <v>19</v>
      </c>
      <c r="H315" s="89">
        <f t="shared" si="81"/>
        <v>0</v>
      </c>
      <c r="I315" s="89">
        <f t="shared" si="81"/>
        <v>0</v>
      </c>
      <c r="J315" s="89">
        <f t="shared" si="81"/>
        <v>0</v>
      </c>
      <c r="K315" s="89"/>
      <c r="L315" s="89"/>
      <c r="M315" s="89">
        <f>SUM(K315:L315)</f>
        <v>0</v>
      </c>
      <c r="N315" s="89">
        <f t="shared" si="81"/>
        <v>0</v>
      </c>
      <c r="O315" s="89">
        <f t="shared" si="81"/>
        <v>0</v>
      </c>
      <c r="P315" s="89">
        <f t="shared" si="81"/>
        <v>0</v>
      </c>
    </row>
    <row r="316" spans="1:16" ht="13.5" thickBot="1" x14ac:dyDescent="0.25">
      <c r="A316" s="368" t="s">
        <v>54</v>
      </c>
      <c r="B316" s="369"/>
      <c r="C316" s="369"/>
      <c r="D316" s="369"/>
      <c r="E316" s="89">
        <f>E315</f>
        <v>9</v>
      </c>
      <c r="F316" s="89">
        <f t="shared" si="81"/>
        <v>10</v>
      </c>
      <c r="G316" s="89">
        <f t="shared" si="81"/>
        <v>19</v>
      </c>
      <c r="H316" s="89">
        <f t="shared" si="81"/>
        <v>0</v>
      </c>
      <c r="I316" s="89">
        <f t="shared" si="81"/>
        <v>0</v>
      </c>
      <c r="J316" s="89">
        <f t="shared" si="81"/>
        <v>0</v>
      </c>
      <c r="K316" s="89">
        <f t="shared" si="81"/>
        <v>0</v>
      </c>
      <c r="L316" s="89">
        <f t="shared" si="81"/>
        <v>0</v>
      </c>
      <c r="M316" s="89">
        <f t="shared" si="81"/>
        <v>0</v>
      </c>
      <c r="N316" s="89">
        <f t="shared" si="81"/>
        <v>0</v>
      </c>
      <c r="O316" s="89">
        <f t="shared" si="81"/>
        <v>0</v>
      </c>
      <c r="P316" s="89">
        <f t="shared" si="81"/>
        <v>0</v>
      </c>
    </row>
    <row r="317" spans="1:16" ht="12.75" x14ac:dyDescent="0.2">
      <c r="A317" s="66"/>
      <c r="B317" s="66"/>
      <c r="C317" s="66"/>
      <c r="D317" s="66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</row>
    <row r="318" spans="1:16" ht="12.75" x14ac:dyDescent="0.2">
      <c r="A318" s="66"/>
      <c r="B318" s="66"/>
      <c r="C318" s="66"/>
      <c r="D318" s="66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</row>
    <row r="319" spans="1:16" ht="13.5" thickBot="1" x14ac:dyDescent="0.25">
      <c r="A319" s="42"/>
      <c r="B319" s="95"/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</row>
    <row r="320" spans="1:16" ht="13.5" thickBot="1" x14ac:dyDescent="0.25">
      <c r="A320" s="370" t="s">
        <v>150</v>
      </c>
      <c r="B320" s="371"/>
      <c r="C320" s="371"/>
      <c r="D320" s="371"/>
      <c r="E320" s="371"/>
      <c r="F320" s="371"/>
      <c r="G320" s="372"/>
      <c r="H320" s="391" t="s">
        <v>7</v>
      </c>
      <c r="I320" s="392"/>
      <c r="J320" s="392"/>
      <c r="K320" s="392"/>
      <c r="L320" s="392"/>
      <c r="M320" s="392"/>
      <c r="N320" s="392"/>
      <c r="O320" s="392"/>
      <c r="P320" s="393"/>
    </row>
    <row r="321" spans="1:16" ht="13.5" thickBot="1" x14ac:dyDescent="0.25">
      <c r="A321" s="15" t="s">
        <v>8</v>
      </c>
      <c r="B321" s="16" t="s">
        <v>56</v>
      </c>
      <c r="C321" s="17" t="s">
        <v>10</v>
      </c>
      <c r="D321" s="36"/>
      <c r="E321" s="389" t="s">
        <v>11</v>
      </c>
      <c r="F321" s="387"/>
      <c r="G321" s="388"/>
      <c r="H321" s="386" t="s">
        <v>12</v>
      </c>
      <c r="I321" s="387"/>
      <c r="J321" s="388"/>
      <c r="K321" s="389" t="s">
        <v>13</v>
      </c>
      <c r="L321" s="387"/>
      <c r="M321" s="388"/>
      <c r="N321" s="389" t="s">
        <v>14</v>
      </c>
      <c r="O321" s="387"/>
      <c r="P321" s="390"/>
    </row>
    <row r="322" spans="1:16" ht="13.5" thickBot="1" x14ac:dyDescent="0.25">
      <c r="A322" s="19" t="s">
        <v>15</v>
      </c>
      <c r="B322" s="18"/>
      <c r="C322" s="18"/>
      <c r="D322" s="18"/>
      <c r="E322" s="26" t="s">
        <v>16</v>
      </c>
      <c r="F322" s="26" t="s">
        <v>17</v>
      </c>
      <c r="G322" s="26" t="s">
        <v>18</v>
      </c>
      <c r="H322" s="26" t="s">
        <v>16</v>
      </c>
      <c r="I322" s="26" t="s">
        <v>17</v>
      </c>
      <c r="J322" s="26" t="s">
        <v>18</v>
      </c>
      <c r="K322" s="26" t="s">
        <v>16</v>
      </c>
      <c r="L322" s="26" t="s">
        <v>17</v>
      </c>
      <c r="M322" s="26" t="s">
        <v>18</v>
      </c>
      <c r="N322" s="26" t="s">
        <v>16</v>
      </c>
      <c r="O322" s="26" t="s">
        <v>17</v>
      </c>
      <c r="P322" s="27" t="s">
        <v>18</v>
      </c>
    </row>
    <row r="323" spans="1:16" ht="22.5" x14ac:dyDescent="0.2">
      <c r="A323" s="108" t="s">
        <v>187</v>
      </c>
      <c r="B323" s="69" t="s">
        <v>165</v>
      </c>
      <c r="C323" s="23" t="s">
        <v>133</v>
      </c>
      <c r="D323" s="118"/>
      <c r="E323" s="60">
        <v>0</v>
      </c>
      <c r="F323" s="61">
        <v>0</v>
      </c>
      <c r="G323" s="61">
        <f t="shared" ref="G323:G328" si="82">SUM(E323:F323)</f>
        <v>0</v>
      </c>
      <c r="H323" s="61">
        <v>0</v>
      </c>
      <c r="I323" s="61">
        <v>0</v>
      </c>
      <c r="J323" s="61">
        <f t="shared" ref="J323:J328" si="83">SUM(H323:I323)</f>
        <v>0</v>
      </c>
      <c r="K323" s="62">
        <v>3</v>
      </c>
      <c r="L323" s="62">
        <v>2</v>
      </c>
      <c r="M323" s="61">
        <f t="shared" ref="M323:M328" si="84">SUM(K323:L323)</f>
        <v>5</v>
      </c>
      <c r="N323" s="60">
        <f t="shared" ref="N323:O328" si="85">SUM(H323,K323)</f>
        <v>3</v>
      </c>
      <c r="O323" s="60">
        <f t="shared" si="85"/>
        <v>2</v>
      </c>
      <c r="P323" s="84">
        <f t="shared" ref="P323:P328" si="86">SUM(N323:O323)</f>
        <v>5</v>
      </c>
    </row>
    <row r="324" spans="1:16" ht="22.5" x14ac:dyDescent="0.2">
      <c r="A324" s="108" t="s">
        <v>164</v>
      </c>
      <c r="B324" s="69" t="s">
        <v>165</v>
      </c>
      <c r="C324" s="23" t="s">
        <v>133</v>
      </c>
      <c r="D324" s="118"/>
      <c r="E324" s="60">
        <v>44</v>
      </c>
      <c r="F324" s="61">
        <v>21</v>
      </c>
      <c r="G324" s="72">
        <f t="shared" si="82"/>
        <v>65</v>
      </c>
      <c r="H324" s="61">
        <v>37</v>
      </c>
      <c r="I324" s="61">
        <v>18</v>
      </c>
      <c r="J324" s="61">
        <f t="shared" si="83"/>
        <v>55</v>
      </c>
      <c r="K324" s="62">
        <v>2</v>
      </c>
      <c r="L324" s="62">
        <v>6</v>
      </c>
      <c r="M324" s="61">
        <f t="shared" si="84"/>
        <v>8</v>
      </c>
      <c r="N324" s="60">
        <f>SUM(H324,K324)</f>
        <v>39</v>
      </c>
      <c r="O324" s="60">
        <f>SUM(I324,L324)</f>
        <v>24</v>
      </c>
      <c r="P324" s="84">
        <f t="shared" si="86"/>
        <v>63</v>
      </c>
    </row>
    <row r="325" spans="1:16" ht="22.5" x14ac:dyDescent="0.2">
      <c r="A325" s="108" t="s">
        <v>188</v>
      </c>
      <c r="B325" s="69" t="s">
        <v>165</v>
      </c>
      <c r="C325" s="23" t="s">
        <v>133</v>
      </c>
      <c r="D325" s="118"/>
      <c r="E325" s="105">
        <v>0</v>
      </c>
      <c r="F325" s="119">
        <v>0</v>
      </c>
      <c r="G325" s="61">
        <f t="shared" si="82"/>
        <v>0</v>
      </c>
      <c r="H325" s="120">
        <v>0</v>
      </c>
      <c r="I325" s="119">
        <v>0</v>
      </c>
      <c r="J325" s="61">
        <f t="shared" si="83"/>
        <v>0</v>
      </c>
      <c r="K325" s="105">
        <v>5</v>
      </c>
      <c r="L325" s="105">
        <v>3</v>
      </c>
      <c r="M325" s="61">
        <f t="shared" si="84"/>
        <v>8</v>
      </c>
      <c r="N325" s="60">
        <f t="shared" si="85"/>
        <v>5</v>
      </c>
      <c r="O325" s="60">
        <f t="shared" si="85"/>
        <v>3</v>
      </c>
      <c r="P325" s="84">
        <f t="shared" si="86"/>
        <v>8</v>
      </c>
    </row>
    <row r="326" spans="1:16" ht="22.5" x14ac:dyDescent="0.2">
      <c r="A326" s="108" t="s">
        <v>166</v>
      </c>
      <c r="B326" s="69" t="s">
        <v>165</v>
      </c>
      <c r="C326" s="23" t="s">
        <v>133</v>
      </c>
      <c r="D326" s="118"/>
      <c r="E326" s="105">
        <v>44</v>
      </c>
      <c r="F326" s="119">
        <v>14</v>
      </c>
      <c r="G326" s="72">
        <f t="shared" si="82"/>
        <v>58</v>
      </c>
      <c r="H326" s="120">
        <v>23</v>
      </c>
      <c r="I326" s="119">
        <v>7</v>
      </c>
      <c r="J326" s="61">
        <f t="shared" si="83"/>
        <v>30</v>
      </c>
      <c r="K326" s="105">
        <v>7</v>
      </c>
      <c r="L326" s="105">
        <v>2</v>
      </c>
      <c r="M326" s="61">
        <f t="shared" si="84"/>
        <v>9</v>
      </c>
      <c r="N326" s="60">
        <f>SUM(H326,K326)</f>
        <v>30</v>
      </c>
      <c r="O326" s="60">
        <f>SUM(I326,L326)</f>
        <v>9</v>
      </c>
      <c r="P326" s="84">
        <f t="shared" si="86"/>
        <v>39</v>
      </c>
    </row>
    <row r="327" spans="1:16" ht="22.5" x14ac:dyDescent="0.2">
      <c r="A327" s="262" t="s">
        <v>189</v>
      </c>
      <c r="B327" s="69" t="s">
        <v>165</v>
      </c>
      <c r="C327" s="23" t="s">
        <v>133</v>
      </c>
      <c r="D327" s="118"/>
      <c r="E327" s="105">
        <v>0</v>
      </c>
      <c r="F327" s="119">
        <v>0</v>
      </c>
      <c r="G327" s="72">
        <f t="shared" si="82"/>
        <v>0</v>
      </c>
      <c r="H327" s="120">
        <v>0</v>
      </c>
      <c r="I327" s="119">
        <v>0</v>
      </c>
      <c r="J327" s="61">
        <f t="shared" si="83"/>
        <v>0</v>
      </c>
      <c r="K327" s="105">
        <v>2</v>
      </c>
      <c r="L327" s="105">
        <v>4</v>
      </c>
      <c r="M327" s="61">
        <f t="shared" si="84"/>
        <v>6</v>
      </c>
      <c r="N327" s="71">
        <f t="shared" si="85"/>
        <v>2</v>
      </c>
      <c r="O327" s="71">
        <f t="shared" si="85"/>
        <v>4</v>
      </c>
      <c r="P327" s="84">
        <f t="shared" si="86"/>
        <v>6</v>
      </c>
    </row>
    <row r="328" spans="1:16" ht="22.5" x14ac:dyDescent="0.2">
      <c r="A328" s="74" t="s">
        <v>190</v>
      </c>
      <c r="B328" s="69" t="s">
        <v>165</v>
      </c>
      <c r="C328" s="23" t="s">
        <v>133</v>
      </c>
      <c r="D328" s="118"/>
      <c r="E328" s="105">
        <v>22</v>
      </c>
      <c r="F328" s="119">
        <v>39</v>
      </c>
      <c r="G328" s="72">
        <f t="shared" si="82"/>
        <v>61</v>
      </c>
      <c r="H328" s="120">
        <v>27</v>
      </c>
      <c r="I328" s="119">
        <v>14</v>
      </c>
      <c r="J328" s="72">
        <f t="shared" si="83"/>
        <v>41</v>
      </c>
      <c r="K328" s="105">
        <v>2</v>
      </c>
      <c r="L328" s="105">
        <v>2</v>
      </c>
      <c r="M328" s="72">
        <f t="shared" si="84"/>
        <v>4</v>
      </c>
      <c r="N328" s="71">
        <f t="shared" si="85"/>
        <v>29</v>
      </c>
      <c r="O328" s="71">
        <f t="shared" si="85"/>
        <v>16</v>
      </c>
      <c r="P328" s="72">
        <f t="shared" si="86"/>
        <v>45</v>
      </c>
    </row>
    <row r="329" spans="1:16" ht="12.75" x14ac:dyDescent="0.2">
      <c r="A329" s="399" t="s">
        <v>37</v>
      </c>
      <c r="B329" s="399"/>
      <c r="C329" s="399"/>
      <c r="D329" s="399"/>
      <c r="E329" s="57">
        <f>SUM(E323:E328)</f>
        <v>110</v>
      </c>
      <c r="F329" s="57">
        <f>SUM(F323:F328)</f>
        <v>74</v>
      </c>
      <c r="G329" s="57">
        <f>SUM(G323:G328)</f>
        <v>184</v>
      </c>
      <c r="H329" s="57">
        <f t="shared" ref="H329:P329" si="87">SUM(H323:H328)</f>
        <v>87</v>
      </c>
      <c r="I329" s="57">
        <f t="shared" si="87"/>
        <v>39</v>
      </c>
      <c r="J329" s="57">
        <f t="shared" si="87"/>
        <v>126</v>
      </c>
      <c r="K329" s="57">
        <f t="shared" si="87"/>
        <v>21</v>
      </c>
      <c r="L329" s="57">
        <f t="shared" si="87"/>
        <v>19</v>
      </c>
      <c r="M329" s="57">
        <f t="shared" si="87"/>
        <v>40</v>
      </c>
      <c r="N329" s="57">
        <f t="shared" si="87"/>
        <v>108</v>
      </c>
      <c r="O329" s="57">
        <f t="shared" si="87"/>
        <v>58</v>
      </c>
      <c r="P329" s="57">
        <f t="shared" si="87"/>
        <v>166</v>
      </c>
    </row>
    <row r="330" spans="1:16" ht="13.5" thickBot="1" x14ac:dyDescent="0.25">
      <c r="A330" s="394" t="s">
        <v>54</v>
      </c>
      <c r="B330" s="395"/>
      <c r="C330" s="395"/>
      <c r="D330" s="395"/>
      <c r="E330" s="53">
        <f>E329</f>
        <v>110</v>
      </c>
      <c r="F330" s="53">
        <f t="shared" ref="F330:P330" si="88">F329</f>
        <v>74</v>
      </c>
      <c r="G330" s="53">
        <f t="shared" si="88"/>
        <v>184</v>
      </c>
      <c r="H330" s="53">
        <f t="shared" si="88"/>
        <v>87</v>
      </c>
      <c r="I330" s="53">
        <f t="shared" si="88"/>
        <v>39</v>
      </c>
      <c r="J330" s="53">
        <f t="shared" si="88"/>
        <v>126</v>
      </c>
      <c r="K330" s="53">
        <f t="shared" si="88"/>
        <v>21</v>
      </c>
      <c r="L330" s="53">
        <f t="shared" si="88"/>
        <v>19</v>
      </c>
      <c r="M330" s="53">
        <f t="shared" si="88"/>
        <v>40</v>
      </c>
      <c r="N330" s="53">
        <f t="shared" si="88"/>
        <v>108</v>
      </c>
      <c r="O330" s="53">
        <f t="shared" si="88"/>
        <v>58</v>
      </c>
      <c r="P330" s="53">
        <f t="shared" si="88"/>
        <v>166</v>
      </c>
    </row>
    <row r="331" spans="1:16" ht="12.75" x14ac:dyDescent="0.2">
      <c r="A331" s="66"/>
      <c r="B331" s="66"/>
      <c r="C331" s="66"/>
      <c r="D331" s="66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</row>
    <row r="332" spans="1:16" ht="13.5" thickBot="1" x14ac:dyDescent="0.25">
      <c r="A332" s="139"/>
      <c r="B332" s="95"/>
      <c r="C332" s="95"/>
      <c r="D332" s="95"/>
      <c r="E332" s="95"/>
      <c r="F332" s="95"/>
      <c r="G332" s="95"/>
      <c r="H332" s="95"/>
      <c r="I332" s="95"/>
      <c r="J332" s="95"/>
      <c r="K332" s="95"/>
      <c r="L332" s="95"/>
      <c r="M332" s="95"/>
      <c r="N332" s="95"/>
      <c r="O332" s="95"/>
      <c r="P332" s="95"/>
    </row>
    <row r="333" spans="1:16" ht="13.5" thickBot="1" x14ac:dyDescent="0.25">
      <c r="A333" s="370" t="s">
        <v>150</v>
      </c>
      <c r="B333" s="371"/>
      <c r="C333" s="371"/>
      <c r="D333" s="371"/>
      <c r="E333" s="371"/>
      <c r="F333" s="371"/>
      <c r="G333" s="372"/>
      <c r="H333" s="354" t="s">
        <v>7</v>
      </c>
      <c r="I333" s="355"/>
      <c r="J333" s="355"/>
      <c r="K333" s="355"/>
      <c r="L333" s="355"/>
      <c r="M333" s="355"/>
      <c r="N333" s="355"/>
      <c r="O333" s="355"/>
      <c r="P333" s="356"/>
    </row>
    <row r="334" spans="1:16" ht="13.5" thickBot="1" x14ac:dyDescent="0.25">
      <c r="A334" s="15" t="s">
        <v>8</v>
      </c>
      <c r="B334" s="16" t="s">
        <v>56</v>
      </c>
      <c r="C334" s="17" t="s">
        <v>10</v>
      </c>
      <c r="D334" s="36"/>
      <c r="E334" s="351" t="s">
        <v>11</v>
      </c>
      <c r="F334" s="351"/>
      <c r="G334" s="351"/>
      <c r="H334" s="374" t="s">
        <v>12</v>
      </c>
      <c r="I334" s="351"/>
      <c r="J334" s="351"/>
      <c r="K334" s="351" t="s">
        <v>13</v>
      </c>
      <c r="L334" s="351"/>
      <c r="M334" s="351"/>
      <c r="N334" s="351" t="s">
        <v>14</v>
      </c>
      <c r="O334" s="351"/>
      <c r="P334" s="373"/>
    </row>
    <row r="335" spans="1:16" ht="12.75" x14ac:dyDescent="0.2">
      <c r="A335" s="19" t="s">
        <v>15</v>
      </c>
      <c r="B335" s="18"/>
      <c r="C335" s="18"/>
      <c r="D335" s="18"/>
      <c r="E335" s="21" t="s">
        <v>16</v>
      </c>
      <c r="F335" s="21" t="s">
        <v>17</v>
      </c>
      <c r="G335" s="21" t="s">
        <v>18</v>
      </c>
      <c r="H335" s="21" t="s">
        <v>16</v>
      </c>
      <c r="I335" s="21" t="s">
        <v>17</v>
      </c>
      <c r="J335" s="21" t="s">
        <v>18</v>
      </c>
      <c r="K335" s="21" t="s">
        <v>16</v>
      </c>
      <c r="L335" s="21" t="s">
        <v>17</v>
      </c>
      <c r="M335" s="21" t="s">
        <v>18</v>
      </c>
      <c r="N335" s="21" t="s">
        <v>16</v>
      </c>
      <c r="O335" s="21" t="s">
        <v>17</v>
      </c>
      <c r="P335" s="22" t="s">
        <v>18</v>
      </c>
    </row>
    <row r="336" spans="1:16" ht="22.5" x14ac:dyDescent="0.2">
      <c r="A336" s="74" t="s">
        <v>91</v>
      </c>
      <c r="B336" s="74" t="s">
        <v>177</v>
      </c>
      <c r="C336" s="23" t="s">
        <v>133</v>
      </c>
      <c r="D336" s="118"/>
      <c r="E336" s="105">
        <v>50</v>
      </c>
      <c r="F336" s="105">
        <v>49</v>
      </c>
      <c r="G336" s="105">
        <f>SUM(E336:F336)</f>
        <v>99</v>
      </c>
      <c r="H336" s="105">
        <v>30</v>
      </c>
      <c r="I336" s="105">
        <v>39</v>
      </c>
      <c r="J336" s="105">
        <f>SUM(H336:I336)</f>
        <v>69</v>
      </c>
      <c r="K336" s="105">
        <v>17</v>
      </c>
      <c r="L336" s="105">
        <v>11</v>
      </c>
      <c r="M336" s="105">
        <f>SUM(K336:L336)</f>
        <v>28</v>
      </c>
      <c r="N336" s="71">
        <f>SUM(H336,K336)</f>
        <v>47</v>
      </c>
      <c r="O336" s="71">
        <f>SUM(I336,L336)</f>
        <v>50</v>
      </c>
      <c r="P336" s="105">
        <f>SUM(N336:O336)</f>
        <v>97</v>
      </c>
    </row>
    <row r="337" spans="1:16" ht="12.75" x14ac:dyDescent="0.2">
      <c r="A337" s="399" t="s">
        <v>37</v>
      </c>
      <c r="B337" s="399"/>
      <c r="C337" s="399"/>
      <c r="D337" s="399"/>
      <c r="E337" s="57">
        <f>E336</f>
        <v>50</v>
      </c>
      <c r="F337" s="57">
        <f t="shared" ref="F337:P338" si="89">F336</f>
        <v>49</v>
      </c>
      <c r="G337" s="57">
        <f t="shared" si="89"/>
        <v>99</v>
      </c>
      <c r="H337" s="57">
        <f t="shared" si="89"/>
        <v>30</v>
      </c>
      <c r="I337" s="57">
        <f t="shared" si="89"/>
        <v>39</v>
      </c>
      <c r="J337" s="57">
        <f t="shared" si="89"/>
        <v>69</v>
      </c>
      <c r="K337" s="57">
        <f t="shared" si="89"/>
        <v>17</v>
      </c>
      <c r="L337" s="57">
        <f t="shared" si="89"/>
        <v>11</v>
      </c>
      <c r="M337" s="57">
        <f t="shared" si="89"/>
        <v>28</v>
      </c>
      <c r="N337" s="57">
        <f t="shared" si="89"/>
        <v>47</v>
      </c>
      <c r="O337" s="57">
        <f t="shared" si="89"/>
        <v>50</v>
      </c>
      <c r="P337" s="57">
        <f t="shared" si="89"/>
        <v>97</v>
      </c>
    </row>
    <row r="338" spans="1:16" ht="13.5" thickBot="1" x14ac:dyDescent="0.25">
      <c r="A338" s="394" t="s">
        <v>54</v>
      </c>
      <c r="B338" s="395"/>
      <c r="C338" s="395"/>
      <c r="D338" s="395"/>
      <c r="E338" s="53">
        <f>E337</f>
        <v>50</v>
      </c>
      <c r="F338" s="53">
        <f t="shared" si="89"/>
        <v>49</v>
      </c>
      <c r="G338" s="53">
        <f t="shared" si="89"/>
        <v>99</v>
      </c>
      <c r="H338" s="53">
        <f t="shared" si="89"/>
        <v>30</v>
      </c>
      <c r="I338" s="53">
        <f t="shared" si="89"/>
        <v>39</v>
      </c>
      <c r="J338" s="53">
        <f t="shared" si="89"/>
        <v>69</v>
      </c>
      <c r="K338" s="53">
        <f t="shared" si="89"/>
        <v>17</v>
      </c>
      <c r="L338" s="53">
        <f t="shared" si="89"/>
        <v>11</v>
      </c>
      <c r="M338" s="53">
        <f t="shared" si="89"/>
        <v>28</v>
      </c>
      <c r="N338" s="53">
        <f t="shared" si="89"/>
        <v>47</v>
      </c>
      <c r="O338" s="53">
        <f t="shared" si="89"/>
        <v>50</v>
      </c>
      <c r="P338" s="53">
        <f t="shared" si="89"/>
        <v>97</v>
      </c>
    </row>
    <row r="339" spans="1:16" ht="12.75" x14ac:dyDescent="0.2">
      <c r="A339" s="66"/>
      <c r="B339" s="66"/>
      <c r="C339" s="66"/>
      <c r="D339" s="66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</row>
    <row r="340" spans="1:16" ht="12.75" x14ac:dyDescent="0.2">
      <c r="A340" s="66"/>
      <c r="B340" s="66"/>
      <c r="C340" s="66"/>
      <c r="D340" s="66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</row>
    <row r="341" spans="1:16" ht="13.5" thickBot="1" x14ac:dyDescent="0.25">
      <c r="A341" s="66"/>
      <c r="B341" s="66"/>
      <c r="C341" s="66"/>
      <c r="D341" s="66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</row>
    <row r="342" spans="1:16" ht="13.5" thickBot="1" x14ac:dyDescent="0.25">
      <c r="A342" s="370" t="s">
        <v>150</v>
      </c>
      <c r="B342" s="371"/>
      <c r="C342" s="371"/>
      <c r="D342" s="371"/>
      <c r="E342" s="371"/>
      <c r="F342" s="371"/>
      <c r="G342" s="372"/>
      <c r="H342" s="354" t="s">
        <v>7</v>
      </c>
      <c r="I342" s="355"/>
      <c r="J342" s="355"/>
      <c r="K342" s="355"/>
      <c r="L342" s="355"/>
      <c r="M342" s="355"/>
      <c r="N342" s="355"/>
      <c r="O342" s="355"/>
      <c r="P342" s="356"/>
    </row>
    <row r="343" spans="1:16" ht="13.5" thickBot="1" x14ac:dyDescent="0.25">
      <c r="A343" s="24" t="s">
        <v>15</v>
      </c>
      <c r="B343" s="25"/>
      <c r="C343" s="25"/>
      <c r="D343" s="25"/>
      <c r="E343" s="26" t="s">
        <v>16</v>
      </c>
      <c r="F343" s="26" t="s">
        <v>17</v>
      </c>
      <c r="G343" s="26" t="s">
        <v>18</v>
      </c>
      <c r="H343" s="26" t="s">
        <v>16</v>
      </c>
      <c r="I343" s="26" t="s">
        <v>17</v>
      </c>
      <c r="J343" s="26" t="s">
        <v>18</v>
      </c>
      <c r="K343" s="26" t="s">
        <v>16</v>
      </c>
      <c r="L343" s="26" t="s">
        <v>17</v>
      </c>
      <c r="M343" s="26" t="s">
        <v>18</v>
      </c>
      <c r="N343" s="26" t="s">
        <v>16</v>
      </c>
      <c r="O343" s="26" t="s">
        <v>17</v>
      </c>
      <c r="P343" s="27" t="s">
        <v>18</v>
      </c>
    </row>
    <row r="344" spans="1:16" s="290" customFormat="1" ht="23.25" thickBot="1" x14ac:dyDescent="0.25">
      <c r="A344" s="131" t="s">
        <v>167</v>
      </c>
      <c r="B344" s="132" t="s">
        <v>168</v>
      </c>
      <c r="C344" s="23" t="s">
        <v>133</v>
      </c>
      <c r="D344" s="58"/>
      <c r="E344" s="64">
        <v>26</v>
      </c>
      <c r="F344" s="64">
        <v>24</v>
      </c>
      <c r="G344" s="64">
        <f>SUM(E344:F344)</f>
        <v>50</v>
      </c>
      <c r="H344" s="64">
        <v>21</v>
      </c>
      <c r="I344" s="64">
        <v>16</v>
      </c>
      <c r="J344" s="64">
        <f>SUM(H344,I344)</f>
        <v>37</v>
      </c>
      <c r="K344" s="64">
        <v>3</v>
      </c>
      <c r="L344" s="64">
        <v>23</v>
      </c>
      <c r="M344" s="64">
        <f>SUM(K344:L344)</f>
        <v>26</v>
      </c>
      <c r="N344" s="60">
        <f>H344+K344</f>
        <v>24</v>
      </c>
      <c r="O344" s="60">
        <f>I344+L344</f>
        <v>39</v>
      </c>
      <c r="P344" s="68">
        <f>SUM(N344:O344)</f>
        <v>63</v>
      </c>
    </row>
    <row r="345" spans="1:16" ht="13.5" thickBot="1" x14ac:dyDescent="0.25">
      <c r="A345" s="375" t="s">
        <v>183</v>
      </c>
      <c r="B345" s="367"/>
      <c r="C345" s="367"/>
      <c r="D345" s="367"/>
      <c r="E345" s="89">
        <f>E344</f>
        <v>26</v>
      </c>
      <c r="F345" s="89">
        <f t="shared" ref="F345:P346" si="90">F344</f>
        <v>24</v>
      </c>
      <c r="G345" s="89">
        <f t="shared" si="90"/>
        <v>50</v>
      </c>
      <c r="H345" s="89">
        <f t="shared" si="90"/>
        <v>21</v>
      </c>
      <c r="I345" s="89">
        <f t="shared" si="90"/>
        <v>16</v>
      </c>
      <c r="J345" s="89">
        <f t="shared" si="90"/>
        <v>37</v>
      </c>
      <c r="K345" s="89">
        <f t="shared" si="90"/>
        <v>3</v>
      </c>
      <c r="L345" s="89">
        <f t="shared" si="90"/>
        <v>23</v>
      </c>
      <c r="M345" s="89">
        <f t="shared" si="90"/>
        <v>26</v>
      </c>
      <c r="N345" s="89">
        <f t="shared" si="90"/>
        <v>24</v>
      </c>
      <c r="O345" s="89">
        <f t="shared" si="90"/>
        <v>39</v>
      </c>
      <c r="P345" s="89">
        <f t="shared" si="90"/>
        <v>63</v>
      </c>
    </row>
    <row r="346" spans="1:16" ht="13.5" thickBot="1" x14ac:dyDescent="0.25">
      <c r="A346" s="375" t="s">
        <v>54</v>
      </c>
      <c r="B346" s="367"/>
      <c r="C346" s="367"/>
      <c r="D346" s="367"/>
      <c r="E346" s="89">
        <f>E345</f>
        <v>26</v>
      </c>
      <c r="F346" s="89">
        <f t="shared" si="90"/>
        <v>24</v>
      </c>
      <c r="G346" s="89">
        <f t="shared" si="90"/>
        <v>50</v>
      </c>
      <c r="H346" s="89">
        <f t="shared" si="90"/>
        <v>21</v>
      </c>
      <c r="I346" s="89">
        <f t="shared" si="90"/>
        <v>16</v>
      </c>
      <c r="J346" s="89">
        <f t="shared" si="90"/>
        <v>37</v>
      </c>
      <c r="K346" s="89">
        <f t="shared" si="90"/>
        <v>3</v>
      </c>
      <c r="L346" s="89">
        <f t="shared" si="90"/>
        <v>23</v>
      </c>
      <c r="M346" s="89">
        <f t="shared" si="90"/>
        <v>26</v>
      </c>
      <c r="N346" s="89">
        <f t="shared" si="90"/>
        <v>24</v>
      </c>
      <c r="O346" s="89">
        <f t="shared" si="90"/>
        <v>39</v>
      </c>
      <c r="P346" s="89">
        <f t="shared" si="90"/>
        <v>63</v>
      </c>
    </row>
    <row r="347" spans="1:16" ht="12.75" x14ac:dyDescent="0.2">
      <c r="A347" s="40"/>
      <c r="B347" s="40"/>
      <c r="C347" s="40"/>
      <c r="D347" s="40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</row>
    <row r="348" spans="1:16" ht="13.5" thickBot="1" x14ac:dyDescent="0.25">
      <c r="A348" s="139"/>
      <c r="B348" s="95"/>
      <c r="C348" s="95"/>
      <c r="D348" s="95"/>
      <c r="E348" s="95"/>
      <c r="F348" s="95"/>
      <c r="G348" s="95"/>
      <c r="H348" s="95"/>
      <c r="I348" s="95"/>
      <c r="J348" s="95"/>
      <c r="K348" s="95"/>
      <c r="L348" s="95"/>
      <c r="M348" s="95"/>
      <c r="N348" s="95"/>
      <c r="O348" s="95"/>
      <c r="P348" s="95"/>
    </row>
    <row r="349" spans="1:16" ht="13.5" thickBot="1" x14ac:dyDescent="0.25">
      <c r="A349" s="370" t="s">
        <v>150</v>
      </c>
      <c r="B349" s="371"/>
      <c r="C349" s="371"/>
      <c r="D349" s="371"/>
      <c r="E349" s="371"/>
      <c r="F349" s="371"/>
      <c r="G349" s="372"/>
      <c r="H349" s="354" t="s">
        <v>7</v>
      </c>
      <c r="I349" s="355"/>
      <c r="J349" s="355"/>
      <c r="K349" s="355"/>
      <c r="L349" s="355"/>
      <c r="M349" s="355"/>
      <c r="N349" s="355"/>
      <c r="O349" s="355"/>
      <c r="P349" s="356"/>
    </row>
    <row r="350" spans="1:16" ht="13.5" thickBot="1" x14ac:dyDescent="0.25">
      <c r="A350" s="24" t="s">
        <v>15</v>
      </c>
      <c r="B350" s="25"/>
      <c r="C350" s="25"/>
      <c r="D350" s="25"/>
      <c r="E350" s="26" t="s">
        <v>16</v>
      </c>
      <c r="F350" s="26" t="s">
        <v>17</v>
      </c>
      <c r="G350" s="26" t="s">
        <v>18</v>
      </c>
      <c r="H350" s="26" t="s">
        <v>16</v>
      </c>
      <c r="I350" s="26" t="s">
        <v>17</v>
      </c>
      <c r="J350" s="26" t="s">
        <v>18</v>
      </c>
      <c r="K350" s="26" t="s">
        <v>16</v>
      </c>
      <c r="L350" s="26" t="s">
        <v>17</v>
      </c>
      <c r="M350" s="26" t="s">
        <v>18</v>
      </c>
      <c r="N350" s="26" t="s">
        <v>16</v>
      </c>
      <c r="O350" s="26" t="s">
        <v>17</v>
      </c>
      <c r="P350" s="27" t="s">
        <v>18</v>
      </c>
    </row>
    <row r="351" spans="1:16" ht="23.25" thickBot="1" x14ac:dyDescent="0.25">
      <c r="A351" s="131" t="s">
        <v>169</v>
      </c>
      <c r="B351" s="132" t="s">
        <v>160</v>
      </c>
      <c r="C351" s="23" t="s">
        <v>133</v>
      </c>
      <c r="D351" s="58"/>
      <c r="E351" s="64">
        <v>18</v>
      </c>
      <c r="F351" s="64">
        <v>13</v>
      </c>
      <c r="G351" s="64">
        <f>SUM(E351:F351)</f>
        <v>31</v>
      </c>
      <c r="H351" s="64">
        <v>13</v>
      </c>
      <c r="I351" s="64">
        <v>4</v>
      </c>
      <c r="J351" s="64">
        <f>SUM(H351:I351)</f>
        <v>17</v>
      </c>
      <c r="K351" s="64">
        <v>14</v>
      </c>
      <c r="L351" s="64">
        <v>4</v>
      </c>
      <c r="M351" s="64">
        <f>SUM(K351:L351)</f>
        <v>18</v>
      </c>
      <c r="N351" s="60">
        <f>SUM(H351,K351)</f>
        <v>27</v>
      </c>
      <c r="O351" s="60">
        <f>SUM(I351,L351)</f>
        <v>8</v>
      </c>
      <c r="P351" s="68">
        <f>SUM(N351:O351)</f>
        <v>35</v>
      </c>
    </row>
    <row r="352" spans="1:16" ht="13.5" thickBot="1" x14ac:dyDescent="0.25">
      <c r="A352" s="375" t="s">
        <v>184</v>
      </c>
      <c r="B352" s="367"/>
      <c r="C352" s="367"/>
      <c r="D352" s="367"/>
      <c r="E352" s="89">
        <f>E351</f>
        <v>18</v>
      </c>
      <c r="F352" s="89">
        <f t="shared" ref="F352:P352" si="91">F351</f>
        <v>13</v>
      </c>
      <c r="G352" s="89">
        <f t="shared" si="91"/>
        <v>31</v>
      </c>
      <c r="H352" s="89">
        <f t="shared" si="91"/>
        <v>13</v>
      </c>
      <c r="I352" s="89">
        <f t="shared" si="91"/>
        <v>4</v>
      </c>
      <c r="J352" s="89">
        <f t="shared" si="91"/>
        <v>17</v>
      </c>
      <c r="K352" s="89">
        <f t="shared" si="91"/>
        <v>14</v>
      </c>
      <c r="L352" s="89">
        <f t="shared" si="91"/>
        <v>4</v>
      </c>
      <c r="M352" s="89">
        <f t="shared" si="91"/>
        <v>18</v>
      </c>
      <c r="N352" s="89">
        <f t="shared" si="91"/>
        <v>27</v>
      </c>
      <c r="O352" s="89">
        <f t="shared" si="91"/>
        <v>8</v>
      </c>
      <c r="P352" s="89">
        <f t="shared" si="91"/>
        <v>35</v>
      </c>
    </row>
    <row r="353" spans="1:16" ht="12.75" x14ac:dyDescent="0.2">
      <c r="A353" s="40"/>
      <c r="B353" s="40"/>
      <c r="C353" s="40"/>
      <c r="D353" s="40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</row>
    <row r="354" spans="1:16" ht="12.75" x14ac:dyDescent="0.2">
      <c r="A354" s="40"/>
      <c r="B354" s="40"/>
      <c r="C354" s="40"/>
      <c r="D354" s="40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</row>
    <row r="355" spans="1:16" ht="13.5" thickBot="1" x14ac:dyDescent="0.25">
      <c r="A355" s="42"/>
      <c r="B355" s="95"/>
      <c r="C355" s="95"/>
      <c r="D355" s="95"/>
      <c r="E355" s="95"/>
      <c r="F355" s="95"/>
      <c r="G355" s="95"/>
      <c r="H355" s="95"/>
      <c r="I355" s="95"/>
      <c r="J355" s="95"/>
      <c r="K355" s="95"/>
      <c r="L355" s="95"/>
      <c r="M355" s="95"/>
      <c r="N355" s="95"/>
      <c r="O355" s="95"/>
      <c r="P355" s="95"/>
    </row>
    <row r="356" spans="1:16" ht="13.5" thickBot="1" x14ac:dyDescent="0.25">
      <c r="A356" s="24" t="s">
        <v>38</v>
      </c>
      <c r="B356" s="25"/>
      <c r="C356" s="25"/>
      <c r="D356" s="25"/>
      <c r="E356" s="26" t="s">
        <v>16</v>
      </c>
      <c r="F356" s="26" t="s">
        <v>17</v>
      </c>
      <c r="G356" s="26" t="s">
        <v>18</v>
      </c>
      <c r="H356" s="26" t="s">
        <v>16</v>
      </c>
      <c r="I356" s="26" t="s">
        <v>17</v>
      </c>
      <c r="J356" s="26" t="s">
        <v>18</v>
      </c>
      <c r="K356" s="26" t="s">
        <v>16</v>
      </c>
      <c r="L356" s="26" t="s">
        <v>17</v>
      </c>
      <c r="M356" s="26" t="s">
        <v>18</v>
      </c>
      <c r="N356" s="26" t="s">
        <v>16</v>
      </c>
      <c r="O356" s="26" t="s">
        <v>17</v>
      </c>
      <c r="P356" s="27" t="s">
        <v>18</v>
      </c>
    </row>
    <row r="357" spans="1:16" ht="23.25" thickBot="1" x14ac:dyDescent="0.25">
      <c r="A357" s="305" t="s">
        <v>170</v>
      </c>
      <c r="B357" s="132" t="s">
        <v>160</v>
      </c>
      <c r="C357" s="309" t="s">
        <v>133</v>
      </c>
      <c r="D357" s="310"/>
      <c r="E357" s="311">
        <v>5</v>
      </c>
      <c r="F357" s="311">
        <v>14</v>
      </c>
      <c r="G357" s="311">
        <f>SUM(E357,,F357)</f>
        <v>19</v>
      </c>
      <c r="H357" s="311">
        <v>1</v>
      </c>
      <c r="I357" s="311">
        <v>5</v>
      </c>
      <c r="J357" s="311">
        <f>SUM(H357:I357)</f>
        <v>6</v>
      </c>
      <c r="K357" s="311">
        <v>4</v>
      </c>
      <c r="L357" s="311">
        <v>9</v>
      </c>
      <c r="M357" s="311">
        <f>SUM(K357,L357)</f>
        <v>13</v>
      </c>
      <c r="N357" s="312">
        <f>SUM(H357,K357)</f>
        <v>5</v>
      </c>
      <c r="O357" s="312">
        <f>SUM(I357,L357)</f>
        <v>14</v>
      </c>
      <c r="P357" s="127">
        <f>SUM(N357:O357)</f>
        <v>19</v>
      </c>
    </row>
    <row r="358" spans="1:16" ht="13.5" thickBot="1" x14ac:dyDescent="0.25">
      <c r="A358" s="375" t="s">
        <v>184</v>
      </c>
      <c r="B358" s="367"/>
      <c r="C358" s="367"/>
      <c r="D358" s="367"/>
      <c r="E358" s="89">
        <f>E357</f>
        <v>5</v>
      </c>
      <c r="F358" s="89">
        <f t="shared" ref="F358:P358" si="92">F357</f>
        <v>14</v>
      </c>
      <c r="G358" s="89">
        <f t="shared" si="92"/>
        <v>19</v>
      </c>
      <c r="H358" s="89">
        <f t="shared" si="92"/>
        <v>1</v>
      </c>
      <c r="I358" s="89">
        <f t="shared" si="92"/>
        <v>5</v>
      </c>
      <c r="J358" s="89">
        <f t="shared" si="92"/>
        <v>6</v>
      </c>
      <c r="K358" s="89">
        <f t="shared" si="92"/>
        <v>4</v>
      </c>
      <c r="L358" s="89">
        <f t="shared" si="92"/>
        <v>9</v>
      </c>
      <c r="M358" s="89">
        <f t="shared" si="92"/>
        <v>13</v>
      </c>
      <c r="N358" s="89">
        <f t="shared" si="92"/>
        <v>5</v>
      </c>
      <c r="O358" s="89">
        <f t="shared" si="92"/>
        <v>14</v>
      </c>
      <c r="P358" s="89">
        <f t="shared" si="92"/>
        <v>19</v>
      </c>
    </row>
    <row r="359" spans="1:16" ht="13.5" thickBot="1" x14ac:dyDescent="0.25">
      <c r="A359" s="396" t="s">
        <v>54</v>
      </c>
      <c r="B359" s="397"/>
      <c r="C359" s="397"/>
      <c r="D359" s="398"/>
      <c r="E359" s="89">
        <f>E358+E352</f>
        <v>23</v>
      </c>
      <c r="F359" s="89">
        <f t="shared" ref="F359:P359" si="93">F358+F352</f>
        <v>27</v>
      </c>
      <c r="G359" s="89">
        <f t="shared" si="93"/>
        <v>50</v>
      </c>
      <c r="H359" s="89">
        <f t="shared" si="93"/>
        <v>14</v>
      </c>
      <c r="I359" s="89">
        <f t="shared" si="93"/>
        <v>9</v>
      </c>
      <c r="J359" s="89">
        <f t="shared" si="93"/>
        <v>23</v>
      </c>
      <c r="K359" s="89">
        <f t="shared" si="93"/>
        <v>18</v>
      </c>
      <c r="L359" s="89">
        <f t="shared" si="93"/>
        <v>13</v>
      </c>
      <c r="M359" s="89">
        <f t="shared" si="93"/>
        <v>31</v>
      </c>
      <c r="N359" s="89">
        <f t="shared" si="93"/>
        <v>32</v>
      </c>
      <c r="O359" s="89">
        <f t="shared" si="93"/>
        <v>22</v>
      </c>
      <c r="P359" s="89">
        <f t="shared" si="93"/>
        <v>54</v>
      </c>
    </row>
    <row r="360" spans="1:16" ht="12.75" x14ac:dyDescent="0.2">
      <c r="A360" s="145"/>
      <c r="B360" s="66"/>
      <c r="C360" s="66"/>
      <c r="D360" s="66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</row>
    <row r="361" spans="1:16" ht="13.5" thickBot="1" x14ac:dyDescent="0.25">
      <c r="A361" s="146"/>
      <c r="B361" s="66"/>
      <c r="C361" s="66"/>
      <c r="D361" s="66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</row>
    <row r="362" spans="1:16" ht="13.5" thickBot="1" x14ac:dyDescent="0.25">
      <c r="A362" s="368" t="s">
        <v>181</v>
      </c>
      <c r="B362" s="369"/>
      <c r="C362" s="369"/>
      <c r="D362" s="369"/>
      <c r="E362" s="168">
        <f t="shared" ref="E362:P362" si="94">SUM(E346,E338,E330,E316,E306,E359)</f>
        <v>244</v>
      </c>
      <c r="F362" s="168">
        <f t="shared" si="94"/>
        <v>219</v>
      </c>
      <c r="G362" s="168">
        <f t="shared" si="94"/>
        <v>463</v>
      </c>
      <c r="H362" s="168">
        <f t="shared" si="94"/>
        <v>178</v>
      </c>
      <c r="I362" s="168">
        <f t="shared" si="94"/>
        <v>140</v>
      </c>
      <c r="J362" s="168">
        <f t="shared" si="94"/>
        <v>318</v>
      </c>
      <c r="K362" s="168">
        <f t="shared" si="94"/>
        <v>76</v>
      </c>
      <c r="L362" s="168">
        <f t="shared" si="94"/>
        <v>89</v>
      </c>
      <c r="M362" s="168">
        <f t="shared" si="94"/>
        <v>165</v>
      </c>
      <c r="N362" s="168">
        <f t="shared" si="94"/>
        <v>254</v>
      </c>
      <c r="O362" s="168">
        <f t="shared" si="94"/>
        <v>229</v>
      </c>
      <c r="P362" s="168">
        <f t="shared" si="94"/>
        <v>483</v>
      </c>
    </row>
    <row r="363" spans="1:16" ht="12.75" x14ac:dyDescent="0.2">
      <c r="A363" s="145"/>
      <c r="B363" s="66"/>
      <c r="C363" s="66"/>
      <c r="D363" s="66"/>
      <c r="E363" s="169"/>
      <c r="F363" s="169"/>
      <c r="G363" s="169"/>
      <c r="H363" s="169"/>
      <c r="I363" s="169"/>
      <c r="J363" s="169"/>
      <c r="K363" s="169"/>
      <c r="L363" s="169"/>
      <c r="M363" s="169"/>
      <c r="N363" s="169"/>
      <c r="O363" s="169"/>
      <c r="P363" s="169"/>
    </row>
    <row r="364" spans="1:16" ht="13.5" thickBot="1" x14ac:dyDescent="0.25">
      <c r="A364" s="146"/>
      <c r="B364" s="66"/>
      <c r="C364" s="66"/>
      <c r="D364" s="66"/>
      <c r="E364" s="169"/>
      <c r="F364" s="169"/>
      <c r="G364" s="169"/>
      <c r="H364" s="169"/>
      <c r="I364" s="169"/>
      <c r="J364" s="169"/>
      <c r="K364" s="169"/>
      <c r="L364" s="169"/>
      <c r="M364" s="169"/>
      <c r="N364" s="169"/>
      <c r="O364" s="169"/>
      <c r="P364" s="169"/>
    </row>
    <row r="365" spans="1:16" ht="13.5" customHeight="1" thickBot="1" x14ac:dyDescent="0.25">
      <c r="A365" s="368" t="s">
        <v>180</v>
      </c>
      <c r="B365" s="369"/>
      <c r="C365" s="369"/>
      <c r="D365" s="369"/>
      <c r="E365" s="168">
        <f t="shared" ref="E365:P365" si="95">SUM(E296)</f>
        <v>3065</v>
      </c>
      <c r="F365" s="168">
        <f t="shared" si="95"/>
        <v>2652</v>
      </c>
      <c r="G365" s="168">
        <f t="shared" si="95"/>
        <v>5722</v>
      </c>
      <c r="H365" s="168">
        <f t="shared" si="95"/>
        <v>2020</v>
      </c>
      <c r="I365" s="168">
        <f t="shared" si="95"/>
        <v>1744</v>
      </c>
      <c r="J365" s="168">
        <f t="shared" si="95"/>
        <v>3851</v>
      </c>
      <c r="K365" s="168">
        <f t="shared" si="95"/>
        <v>8646</v>
      </c>
      <c r="L365" s="168">
        <f t="shared" si="95"/>
        <v>8245</v>
      </c>
      <c r="M365" s="168">
        <f t="shared" si="95"/>
        <v>17247</v>
      </c>
      <c r="N365" s="168">
        <f t="shared" si="95"/>
        <v>11008</v>
      </c>
      <c r="O365" s="168">
        <f t="shared" si="95"/>
        <v>10194</v>
      </c>
      <c r="P365" s="168">
        <f t="shared" si="95"/>
        <v>21202</v>
      </c>
    </row>
    <row r="366" spans="1:16" ht="13.5" thickBot="1" x14ac:dyDescent="0.25">
      <c r="A366" s="368" t="s">
        <v>181</v>
      </c>
      <c r="B366" s="369"/>
      <c r="C366" s="369"/>
      <c r="D366" s="369"/>
      <c r="E366" s="168">
        <f t="shared" ref="E366:P366" si="96">SUM(E362)</f>
        <v>244</v>
      </c>
      <c r="F366" s="168">
        <f t="shared" si="96"/>
        <v>219</v>
      </c>
      <c r="G366" s="168">
        <f t="shared" si="96"/>
        <v>463</v>
      </c>
      <c r="H366" s="168">
        <f t="shared" si="96"/>
        <v>178</v>
      </c>
      <c r="I366" s="168">
        <f t="shared" si="96"/>
        <v>140</v>
      </c>
      <c r="J366" s="168">
        <f t="shared" si="96"/>
        <v>318</v>
      </c>
      <c r="K366" s="168">
        <f t="shared" si="96"/>
        <v>76</v>
      </c>
      <c r="L366" s="168">
        <f t="shared" si="96"/>
        <v>89</v>
      </c>
      <c r="M366" s="168">
        <f t="shared" si="96"/>
        <v>165</v>
      </c>
      <c r="N366" s="168">
        <f t="shared" si="96"/>
        <v>254</v>
      </c>
      <c r="O366" s="168">
        <f t="shared" si="96"/>
        <v>229</v>
      </c>
      <c r="P366" s="168">
        <f t="shared" si="96"/>
        <v>483</v>
      </c>
    </row>
    <row r="367" spans="1:16" ht="13.5" thickBot="1" x14ac:dyDescent="0.25">
      <c r="A367" s="139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139"/>
    </row>
    <row r="368" spans="1:16" ht="13.5" thickBot="1" x14ac:dyDescent="0.25">
      <c r="A368" s="368" t="s">
        <v>171</v>
      </c>
      <c r="B368" s="369"/>
      <c r="C368" s="369"/>
      <c r="D368" s="369"/>
      <c r="E368" s="168">
        <f>SUM(E365+E366)</f>
        <v>3309</v>
      </c>
      <c r="F368" s="168">
        <f t="shared" ref="F368:P368" si="97">SUM(F365+F366)</f>
        <v>2871</v>
      </c>
      <c r="G368" s="168">
        <f t="shared" si="97"/>
        <v>6185</v>
      </c>
      <c r="H368" s="168">
        <f t="shared" si="97"/>
        <v>2198</v>
      </c>
      <c r="I368" s="168">
        <f t="shared" si="97"/>
        <v>1884</v>
      </c>
      <c r="J368" s="168">
        <f t="shared" si="97"/>
        <v>4169</v>
      </c>
      <c r="K368" s="168">
        <f t="shared" si="97"/>
        <v>8722</v>
      </c>
      <c r="L368" s="168">
        <f t="shared" si="97"/>
        <v>8334</v>
      </c>
      <c r="M368" s="168">
        <f t="shared" si="97"/>
        <v>17412</v>
      </c>
      <c r="N368" s="168">
        <f t="shared" si="97"/>
        <v>11262</v>
      </c>
      <c r="O368" s="168">
        <f t="shared" si="97"/>
        <v>10423</v>
      </c>
      <c r="P368" s="168">
        <f t="shared" si="97"/>
        <v>21685</v>
      </c>
    </row>
    <row r="369" spans="1:16" ht="18.75" x14ac:dyDescent="0.3">
      <c r="A369" s="5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</row>
    <row r="370" spans="1:16" ht="15.75" x14ac:dyDescent="0.25">
      <c r="A370" s="1"/>
      <c r="B370" s="1" t="s">
        <v>206</v>
      </c>
      <c r="C370" s="2"/>
      <c r="D370" s="2"/>
      <c r="E370" s="2"/>
      <c r="F370" s="2"/>
      <c r="G370" s="2"/>
      <c r="H370" s="2" t="s">
        <v>172</v>
      </c>
      <c r="I370" s="2"/>
      <c r="J370" s="2"/>
      <c r="K370" s="2"/>
      <c r="L370" s="2"/>
      <c r="M370" s="2"/>
      <c r="N370" s="2"/>
      <c r="O370" s="2"/>
      <c r="P370" s="6"/>
    </row>
    <row r="371" spans="1:16" ht="15.75" x14ac:dyDescent="0.25">
      <c r="A371" s="1"/>
      <c r="B371" s="1" t="s">
        <v>173</v>
      </c>
      <c r="C371" s="2"/>
      <c r="D371" s="2"/>
      <c r="E371" s="2"/>
      <c r="F371" s="2"/>
      <c r="G371" s="2"/>
      <c r="H371" s="2" t="s">
        <v>174</v>
      </c>
      <c r="I371" s="2"/>
      <c r="J371" s="2"/>
      <c r="K371" s="2"/>
      <c r="L371" s="2"/>
      <c r="M371" s="2"/>
      <c r="N371" s="2"/>
      <c r="O371" s="2"/>
      <c r="P371" s="6"/>
    </row>
    <row r="372" spans="1:16" ht="15.75" x14ac:dyDescent="0.25">
      <c r="A372" s="1"/>
      <c r="B372" s="1" t="s">
        <v>207</v>
      </c>
      <c r="C372" s="2"/>
      <c r="D372" s="2"/>
      <c r="E372" s="2"/>
      <c r="F372" s="2"/>
      <c r="G372" s="2"/>
      <c r="H372" s="2" t="s">
        <v>175</v>
      </c>
      <c r="I372" s="2"/>
      <c r="J372" s="2"/>
      <c r="K372" s="2"/>
      <c r="L372" s="2"/>
      <c r="M372" s="2"/>
      <c r="N372" s="2"/>
      <c r="O372" s="2"/>
      <c r="P372" s="6"/>
    </row>
    <row r="373" spans="1:16" ht="17.25" x14ac:dyDescent="0.3">
      <c r="A373" s="1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</row>
    <row r="374" spans="1:16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x14ac:dyDescent="0.25">
      <c r="A377" s="1"/>
    </row>
    <row r="378" spans="1:16" x14ac:dyDescent="0.25">
      <c r="A378" s="1"/>
    </row>
    <row r="379" spans="1:16" x14ac:dyDescent="0.25">
      <c r="A379" s="1"/>
    </row>
    <row r="380" spans="1:16" x14ac:dyDescent="0.25">
      <c r="A380" s="1"/>
    </row>
    <row r="381" spans="1:16" x14ac:dyDescent="0.25">
      <c r="A381" s="1"/>
    </row>
    <row r="382" spans="1:16" x14ac:dyDescent="0.25">
      <c r="A382" s="1"/>
    </row>
    <row r="383" spans="1:16" x14ac:dyDescent="0.25">
      <c r="A383" s="1"/>
    </row>
    <row r="384" spans="1:16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</sheetData>
  <mergeCells count="162">
    <mergeCell ref="H349:P349"/>
    <mergeCell ref="A352:D352"/>
    <mergeCell ref="A305:D305"/>
    <mergeCell ref="A306:D306"/>
    <mergeCell ref="A337:D337"/>
    <mergeCell ref="A338:D338"/>
    <mergeCell ref="A342:G342"/>
    <mergeCell ref="E321:G321"/>
    <mergeCell ref="H342:P342"/>
    <mergeCell ref="A329:D329"/>
    <mergeCell ref="A366:D366"/>
    <mergeCell ref="A365:D365"/>
    <mergeCell ref="A368:D368"/>
    <mergeCell ref="A345:D345"/>
    <mergeCell ref="A349:G349"/>
    <mergeCell ref="A359:D359"/>
    <mergeCell ref="A358:D358"/>
    <mergeCell ref="A346:D346"/>
    <mergeCell ref="A362:D362"/>
    <mergeCell ref="A330:D330"/>
    <mergeCell ref="A333:G333"/>
    <mergeCell ref="H333:P333"/>
    <mergeCell ref="E334:G334"/>
    <mergeCell ref="H334:J334"/>
    <mergeCell ref="K334:M334"/>
    <mergeCell ref="N334:P334"/>
    <mergeCell ref="H321:J321"/>
    <mergeCell ref="K321:M321"/>
    <mergeCell ref="N321:P321"/>
    <mergeCell ref="A315:D315"/>
    <mergeCell ref="A316:D316"/>
    <mergeCell ref="A320:G320"/>
    <mergeCell ref="H320:P320"/>
    <mergeCell ref="H311:P311"/>
    <mergeCell ref="E312:G312"/>
    <mergeCell ref="H312:J312"/>
    <mergeCell ref="K312:M312"/>
    <mergeCell ref="N312:P312"/>
    <mergeCell ref="A311:G311"/>
    <mergeCell ref="E302:G302"/>
    <mergeCell ref="H302:J302"/>
    <mergeCell ref="K302:M302"/>
    <mergeCell ref="N302:P302"/>
    <mergeCell ref="A286:D286"/>
    <mergeCell ref="A293:D293"/>
    <mergeCell ref="A294:D294"/>
    <mergeCell ref="A300:P300"/>
    <mergeCell ref="A287:D287"/>
    <mergeCell ref="A301:G301"/>
    <mergeCell ref="H301:P301"/>
    <mergeCell ref="A296:D296"/>
    <mergeCell ref="A272:D272"/>
    <mergeCell ref="A273:D273"/>
    <mergeCell ref="A278:G278"/>
    <mergeCell ref="H278:P278"/>
    <mergeCell ref="E279:G279"/>
    <mergeCell ref="H279:J279"/>
    <mergeCell ref="K279:M279"/>
    <mergeCell ref="N279:P279"/>
    <mergeCell ref="A261:D261"/>
    <mergeCell ref="A262:D262"/>
    <mergeCell ref="A267:G267"/>
    <mergeCell ref="H267:P267"/>
    <mergeCell ref="E268:G268"/>
    <mergeCell ref="H268:J268"/>
    <mergeCell ref="K268:M268"/>
    <mergeCell ref="N268:P268"/>
    <mergeCell ref="A247:D247"/>
    <mergeCell ref="A248:D248"/>
    <mergeCell ref="A252:G252"/>
    <mergeCell ref="H252:P252"/>
    <mergeCell ref="E253:G253"/>
    <mergeCell ref="H253:J253"/>
    <mergeCell ref="K253:M253"/>
    <mergeCell ref="N253:P253"/>
    <mergeCell ref="A236:D236"/>
    <mergeCell ref="A237:D237"/>
    <mergeCell ref="A242:G242"/>
    <mergeCell ref="H242:P242"/>
    <mergeCell ref="E243:G243"/>
    <mergeCell ref="H243:J243"/>
    <mergeCell ref="K243:M243"/>
    <mergeCell ref="N243:P243"/>
    <mergeCell ref="A225:D225"/>
    <mergeCell ref="A229:G229"/>
    <mergeCell ref="H229:P229"/>
    <mergeCell ref="E230:G230"/>
    <mergeCell ref="H230:J230"/>
    <mergeCell ref="K230:M230"/>
    <mergeCell ref="N230:P230"/>
    <mergeCell ref="H195:P195"/>
    <mergeCell ref="E180:G180"/>
    <mergeCell ref="E196:G196"/>
    <mergeCell ref="H196:J196"/>
    <mergeCell ref="K196:M196"/>
    <mergeCell ref="N196:P196"/>
    <mergeCell ref="H180:J180"/>
    <mergeCell ref="A156:D156"/>
    <mergeCell ref="A169:D169"/>
    <mergeCell ref="A216:D216"/>
    <mergeCell ref="A224:D224"/>
    <mergeCell ref="A191:D191"/>
    <mergeCell ref="A184:D184"/>
    <mergeCell ref="A190:D190"/>
    <mergeCell ref="A195:G195"/>
    <mergeCell ref="A174:D174"/>
    <mergeCell ref="A175:D175"/>
    <mergeCell ref="H179:P179"/>
    <mergeCell ref="A179:G179"/>
    <mergeCell ref="K180:M180"/>
    <mergeCell ref="N180:P180"/>
    <mergeCell ref="N138:P138"/>
    <mergeCell ref="A102:G102"/>
    <mergeCell ref="E103:G103"/>
    <mergeCell ref="H103:J103"/>
    <mergeCell ref="K103:M103"/>
    <mergeCell ref="A137:G137"/>
    <mergeCell ref="H137:P137"/>
    <mergeCell ref="H102:P102"/>
    <mergeCell ref="A129:D129"/>
    <mergeCell ref="E138:G138"/>
    <mergeCell ref="A88:D88"/>
    <mergeCell ref="A93:D93"/>
    <mergeCell ref="A94:D94"/>
    <mergeCell ref="K138:M138"/>
    <mergeCell ref="H138:J138"/>
    <mergeCell ref="N15:P15"/>
    <mergeCell ref="K68:M68"/>
    <mergeCell ref="N68:P68"/>
    <mergeCell ref="A130:D130"/>
    <mergeCell ref="E68:G68"/>
    <mergeCell ref="H68:J68"/>
    <mergeCell ref="N103:P103"/>
    <mergeCell ref="A116:D116"/>
    <mergeCell ref="A122:D122"/>
    <mergeCell ref="A73:D73"/>
    <mergeCell ref="E15:G15"/>
    <mergeCell ref="H15:J15"/>
    <mergeCell ref="H67:P67"/>
    <mergeCell ref="A29:C29"/>
    <mergeCell ref="A46:D46"/>
    <mergeCell ref="A53:C53"/>
    <mergeCell ref="A60:D60"/>
    <mergeCell ref="A61:D61"/>
    <mergeCell ref="A67:G67"/>
    <mergeCell ref="K15:M15"/>
    <mergeCell ref="N10:O10"/>
    <mergeCell ref="A12:P12"/>
    <mergeCell ref="A14:G14"/>
    <mergeCell ref="H14:P14"/>
    <mergeCell ref="D10:F10"/>
    <mergeCell ref="H10:I10"/>
    <mergeCell ref="J10:K10"/>
    <mergeCell ref="L10:M10"/>
    <mergeCell ref="A3:P3"/>
    <mergeCell ref="A6:P6"/>
    <mergeCell ref="H8:O8"/>
    <mergeCell ref="D9:F9"/>
    <mergeCell ref="H9:I9"/>
    <mergeCell ref="J9:K9"/>
    <mergeCell ref="L9:M9"/>
    <mergeCell ref="N9:O9"/>
  </mergeCells>
  <phoneticPr fontId="0" type="noConversion"/>
  <pageMargins left="0.75" right="0.75" top="1" bottom="1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Caty</dc:creator>
  <cp:lastModifiedBy>DSELRIVERA</cp:lastModifiedBy>
  <cp:lastPrinted>2014-01-09T19:25:13Z</cp:lastPrinted>
  <dcterms:created xsi:type="dcterms:W3CDTF">2012-10-31T18:13:19Z</dcterms:created>
  <dcterms:modified xsi:type="dcterms:W3CDTF">2015-05-22T15:41:53Z</dcterms:modified>
</cp:coreProperties>
</file>