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www\portal\estadisticas\archivos\numeralia\"/>
    </mc:Choice>
  </mc:AlternateContent>
  <bookViews>
    <workbookView xWindow="0" yWindow="0" windowWidth="17970" windowHeight="10485"/>
  </bookViews>
  <sheets>
    <sheet name="1ER. SEMESTRE 2014" sheetId="1" r:id="rId1"/>
  </sheets>
  <calcPr calcId="152511"/>
</workbook>
</file>

<file path=xl/calcChain.xml><?xml version="1.0" encoding="utf-8"?>
<calcChain xmlns="http://schemas.openxmlformats.org/spreadsheetml/2006/main">
  <c r="O107" i="1" l="1"/>
  <c r="P107" i="1"/>
  <c r="N107" i="1"/>
  <c r="M15" i="1"/>
  <c r="K234" i="1"/>
  <c r="K235" i="1"/>
  <c r="G83" i="1"/>
  <c r="E79" i="1"/>
  <c r="E65" i="1"/>
  <c r="I65" i="1"/>
  <c r="K65" i="1"/>
  <c r="L65" i="1"/>
  <c r="H65" i="1"/>
  <c r="K274" i="1"/>
  <c r="K275" i="1"/>
  <c r="L274" i="1"/>
  <c r="L275" i="1"/>
  <c r="H234" i="1"/>
  <c r="H235" i="1"/>
  <c r="I234" i="1"/>
  <c r="I235" i="1"/>
  <c r="M51" i="1"/>
  <c r="G15" i="1"/>
  <c r="J15" i="1"/>
  <c r="N15" i="1"/>
  <c r="O15" i="1"/>
  <c r="G16" i="1"/>
  <c r="J16" i="1"/>
  <c r="M16" i="1"/>
  <c r="N16" i="1"/>
  <c r="O16" i="1"/>
  <c r="P16" i="1"/>
  <c r="G17" i="1"/>
  <c r="J17" i="1"/>
  <c r="M17" i="1"/>
  <c r="N17" i="1"/>
  <c r="P17" i="1"/>
  <c r="O17" i="1"/>
  <c r="G18" i="1"/>
  <c r="J18" i="1"/>
  <c r="M18" i="1"/>
  <c r="N18" i="1"/>
  <c r="O18" i="1"/>
  <c r="G19" i="1"/>
  <c r="J19" i="1"/>
  <c r="M19" i="1"/>
  <c r="N19" i="1"/>
  <c r="P19" i="1"/>
  <c r="O19" i="1"/>
  <c r="G20" i="1"/>
  <c r="J20" i="1"/>
  <c r="M20" i="1"/>
  <c r="N20" i="1"/>
  <c r="O20" i="1"/>
  <c r="P20" i="1"/>
  <c r="G21" i="1"/>
  <c r="J21" i="1"/>
  <c r="M21" i="1"/>
  <c r="N21" i="1"/>
  <c r="P21" i="1"/>
  <c r="O21" i="1"/>
  <c r="G22" i="1"/>
  <c r="J22" i="1"/>
  <c r="M22" i="1"/>
  <c r="N22" i="1"/>
  <c r="O22" i="1"/>
  <c r="G23" i="1"/>
  <c r="J23" i="1"/>
  <c r="M23" i="1"/>
  <c r="N23" i="1"/>
  <c r="P23" i="1"/>
  <c r="O23" i="1"/>
  <c r="G24" i="1"/>
  <c r="J24" i="1"/>
  <c r="M24" i="1"/>
  <c r="N24" i="1"/>
  <c r="O24" i="1"/>
  <c r="P24" i="1"/>
  <c r="G25" i="1"/>
  <c r="J25" i="1"/>
  <c r="M25" i="1"/>
  <c r="N25" i="1"/>
  <c r="P25" i="1"/>
  <c r="O25" i="1"/>
  <c r="G26" i="1"/>
  <c r="J26" i="1"/>
  <c r="M26" i="1"/>
  <c r="N26" i="1"/>
  <c r="O26" i="1"/>
  <c r="E27" i="1"/>
  <c r="F27" i="1"/>
  <c r="F54" i="1"/>
  <c r="H27" i="1"/>
  <c r="H54" i="1"/>
  <c r="I27" i="1"/>
  <c r="K27" i="1"/>
  <c r="L27" i="1"/>
  <c r="G30" i="1"/>
  <c r="J30" i="1"/>
  <c r="J43" i="1"/>
  <c r="M30" i="1"/>
  <c r="N30" i="1"/>
  <c r="O30" i="1"/>
  <c r="J31" i="1"/>
  <c r="M31" i="1"/>
  <c r="N31" i="1"/>
  <c r="P31" i="1"/>
  <c r="O31" i="1"/>
  <c r="G32" i="1"/>
  <c r="J32" i="1"/>
  <c r="M32" i="1"/>
  <c r="N32" i="1"/>
  <c r="O32" i="1"/>
  <c r="G33" i="1"/>
  <c r="J33" i="1"/>
  <c r="M33" i="1"/>
  <c r="N33" i="1"/>
  <c r="O33" i="1"/>
  <c r="P33" i="1"/>
  <c r="G34" i="1"/>
  <c r="J34" i="1"/>
  <c r="M34" i="1"/>
  <c r="N34" i="1"/>
  <c r="O34" i="1"/>
  <c r="G35" i="1"/>
  <c r="J35" i="1"/>
  <c r="M35" i="1"/>
  <c r="N35" i="1"/>
  <c r="O35" i="1"/>
  <c r="G36" i="1"/>
  <c r="J36" i="1"/>
  <c r="M36" i="1"/>
  <c r="N36" i="1"/>
  <c r="O36" i="1"/>
  <c r="P36" i="1"/>
  <c r="G37" i="1"/>
  <c r="J37" i="1"/>
  <c r="M37" i="1"/>
  <c r="N37" i="1"/>
  <c r="O37" i="1"/>
  <c r="G38" i="1"/>
  <c r="J38" i="1"/>
  <c r="M38" i="1"/>
  <c r="N38" i="1"/>
  <c r="O38" i="1"/>
  <c r="G39" i="1"/>
  <c r="J39" i="1"/>
  <c r="M39" i="1"/>
  <c r="N39" i="1"/>
  <c r="P39" i="1"/>
  <c r="O39" i="1"/>
  <c r="G40" i="1"/>
  <c r="J40" i="1"/>
  <c r="M40" i="1"/>
  <c r="N40" i="1"/>
  <c r="O40" i="1"/>
  <c r="G41" i="1"/>
  <c r="J41" i="1"/>
  <c r="M41" i="1"/>
  <c r="N41" i="1"/>
  <c r="O41" i="1"/>
  <c r="P41" i="1"/>
  <c r="G42" i="1"/>
  <c r="J42" i="1"/>
  <c r="M42" i="1"/>
  <c r="N42" i="1"/>
  <c r="P42" i="1"/>
  <c r="O42" i="1"/>
  <c r="E43" i="1"/>
  <c r="F43" i="1"/>
  <c r="H43" i="1"/>
  <c r="I43" i="1"/>
  <c r="K43" i="1"/>
  <c r="L43" i="1"/>
  <c r="G46" i="1"/>
  <c r="G48" i="1"/>
  <c r="J46" i="1"/>
  <c r="M46" i="1"/>
  <c r="N46" i="1"/>
  <c r="O46" i="1"/>
  <c r="G47" i="1"/>
  <c r="J47" i="1"/>
  <c r="M47" i="1"/>
  <c r="N47" i="1"/>
  <c r="N48" i="1"/>
  <c r="O47" i="1"/>
  <c r="E48" i="1"/>
  <c r="F48" i="1"/>
  <c r="H48" i="1"/>
  <c r="I48" i="1"/>
  <c r="K48" i="1"/>
  <c r="L48" i="1"/>
  <c r="G51" i="1"/>
  <c r="J51" i="1"/>
  <c r="N51" i="1"/>
  <c r="O51" i="1"/>
  <c r="G52" i="1"/>
  <c r="J52" i="1"/>
  <c r="M52" i="1"/>
  <c r="N52" i="1"/>
  <c r="O52" i="1"/>
  <c r="P52" i="1"/>
  <c r="F53" i="1"/>
  <c r="H53" i="1"/>
  <c r="I53" i="1"/>
  <c r="K53" i="1"/>
  <c r="L53" i="1"/>
  <c r="G59" i="1"/>
  <c r="J59" i="1"/>
  <c r="M59" i="1"/>
  <c r="N59" i="1"/>
  <c r="P59" i="1"/>
  <c r="O59" i="1"/>
  <c r="G60" i="1"/>
  <c r="J60" i="1"/>
  <c r="M60" i="1"/>
  <c r="N60" i="1"/>
  <c r="O60" i="1"/>
  <c r="P60" i="1"/>
  <c r="G61" i="1"/>
  <c r="J61" i="1"/>
  <c r="M61" i="1"/>
  <c r="N61" i="1"/>
  <c r="N65" i="1"/>
  <c r="O61" i="1"/>
  <c r="G62" i="1"/>
  <c r="J62" i="1"/>
  <c r="M62" i="1"/>
  <c r="M65" i="1"/>
  <c r="N62" i="1"/>
  <c r="O62" i="1"/>
  <c r="G63" i="1"/>
  <c r="J63" i="1"/>
  <c r="M63" i="1"/>
  <c r="N63" i="1"/>
  <c r="O63" i="1"/>
  <c r="G64" i="1"/>
  <c r="J64" i="1"/>
  <c r="M64" i="1"/>
  <c r="N64" i="1"/>
  <c r="O64" i="1"/>
  <c r="P64" i="1"/>
  <c r="F65" i="1"/>
  <c r="F86" i="1"/>
  <c r="J68" i="1"/>
  <c r="M68" i="1"/>
  <c r="P68" i="1"/>
  <c r="G69" i="1"/>
  <c r="M69" i="1"/>
  <c r="P69" i="1"/>
  <c r="G70" i="1"/>
  <c r="J70" i="1"/>
  <c r="M70" i="1"/>
  <c r="N70" i="1"/>
  <c r="O70" i="1"/>
  <c r="P70" i="1"/>
  <c r="G71" i="1"/>
  <c r="J71" i="1"/>
  <c r="M71" i="1"/>
  <c r="N71" i="1"/>
  <c r="O71" i="1"/>
  <c r="G72" i="1"/>
  <c r="J72" i="1"/>
  <c r="M72" i="1"/>
  <c r="N72" i="1"/>
  <c r="O72" i="1"/>
  <c r="G73" i="1"/>
  <c r="J73" i="1"/>
  <c r="M73" i="1"/>
  <c r="N73" i="1"/>
  <c r="O73" i="1"/>
  <c r="G74" i="1"/>
  <c r="J74" i="1"/>
  <c r="M74" i="1"/>
  <c r="N74" i="1"/>
  <c r="O74" i="1"/>
  <c r="G75" i="1"/>
  <c r="J75" i="1"/>
  <c r="M75" i="1"/>
  <c r="N75" i="1"/>
  <c r="P75" i="1"/>
  <c r="O75" i="1"/>
  <c r="G76" i="1"/>
  <c r="J76" i="1"/>
  <c r="M76" i="1"/>
  <c r="N76" i="1"/>
  <c r="O76" i="1"/>
  <c r="P76" i="1"/>
  <c r="G77" i="1"/>
  <c r="J77" i="1"/>
  <c r="M77" i="1"/>
  <c r="N77" i="1"/>
  <c r="O77" i="1"/>
  <c r="G78" i="1"/>
  <c r="J78" i="1"/>
  <c r="M78" i="1"/>
  <c r="N78" i="1"/>
  <c r="O78" i="1"/>
  <c r="F79" i="1"/>
  <c r="H79" i="1"/>
  <c r="I79" i="1"/>
  <c r="I86" i="1"/>
  <c r="K79" i="1"/>
  <c r="L79" i="1"/>
  <c r="J83" i="1"/>
  <c r="M83" i="1"/>
  <c r="N83" i="1"/>
  <c r="O83" i="1"/>
  <c r="G84" i="1"/>
  <c r="G85" i="1"/>
  <c r="J84" i="1"/>
  <c r="M84" i="1"/>
  <c r="N84" i="1"/>
  <c r="O84" i="1"/>
  <c r="O85" i="1"/>
  <c r="E85" i="1"/>
  <c r="F85" i="1"/>
  <c r="H85" i="1"/>
  <c r="I85" i="1"/>
  <c r="K85" i="1"/>
  <c r="L85" i="1"/>
  <c r="G90" i="1"/>
  <c r="J90" i="1"/>
  <c r="M90" i="1"/>
  <c r="N90" i="1"/>
  <c r="O90" i="1"/>
  <c r="G91" i="1"/>
  <c r="J91" i="1"/>
  <c r="M91" i="1"/>
  <c r="N91" i="1"/>
  <c r="O91" i="1"/>
  <c r="O103" i="1"/>
  <c r="O114" i="1"/>
  <c r="G92" i="1"/>
  <c r="J92" i="1"/>
  <c r="M92" i="1"/>
  <c r="N92" i="1"/>
  <c r="N103" i="1"/>
  <c r="O92" i="1"/>
  <c r="G93" i="1"/>
  <c r="J93" i="1"/>
  <c r="M93" i="1"/>
  <c r="M103" i="1"/>
  <c r="N93" i="1"/>
  <c r="O93" i="1"/>
  <c r="G94" i="1"/>
  <c r="J94" i="1"/>
  <c r="M94" i="1"/>
  <c r="N94" i="1"/>
  <c r="O94" i="1"/>
  <c r="G95" i="1"/>
  <c r="J95" i="1"/>
  <c r="M95" i="1"/>
  <c r="N95" i="1"/>
  <c r="O95" i="1"/>
  <c r="P95" i="1"/>
  <c r="G96" i="1"/>
  <c r="J96" i="1"/>
  <c r="M96" i="1"/>
  <c r="N96" i="1"/>
  <c r="P96" i="1"/>
  <c r="O96" i="1"/>
  <c r="G97" i="1"/>
  <c r="J97" i="1"/>
  <c r="M97" i="1"/>
  <c r="N97" i="1"/>
  <c r="O97" i="1"/>
  <c r="G98" i="1"/>
  <c r="J98" i="1"/>
  <c r="M98" i="1"/>
  <c r="N98" i="1"/>
  <c r="O98" i="1"/>
  <c r="G99" i="1"/>
  <c r="J99" i="1"/>
  <c r="M99" i="1"/>
  <c r="N99" i="1"/>
  <c r="O99" i="1"/>
  <c r="G100" i="1"/>
  <c r="J100" i="1"/>
  <c r="M100" i="1"/>
  <c r="N100" i="1"/>
  <c r="P100" i="1"/>
  <c r="O100" i="1"/>
  <c r="G101" i="1"/>
  <c r="J101" i="1"/>
  <c r="M101" i="1"/>
  <c r="N101" i="1"/>
  <c r="O101" i="1"/>
  <c r="G102" i="1"/>
  <c r="J102" i="1"/>
  <c r="M102" i="1"/>
  <c r="N102" i="1"/>
  <c r="O102" i="1"/>
  <c r="E103" i="1"/>
  <c r="F103" i="1"/>
  <c r="H103" i="1"/>
  <c r="I103" i="1"/>
  <c r="I114" i="1"/>
  <c r="K103" i="1"/>
  <c r="L103" i="1"/>
  <c r="G106" i="1"/>
  <c r="J106" i="1"/>
  <c r="M106" i="1"/>
  <c r="N106" i="1"/>
  <c r="N108" i="1"/>
  <c r="O106" i="1"/>
  <c r="G107" i="1"/>
  <c r="J107" i="1"/>
  <c r="M107" i="1"/>
  <c r="E108" i="1"/>
  <c r="F108" i="1"/>
  <c r="F114" i="1"/>
  <c r="H108" i="1"/>
  <c r="H114" i="1"/>
  <c r="I108" i="1"/>
  <c r="K108" i="1"/>
  <c r="L108" i="1"/>
  <c r="L114" i="1"/>
  <c r="G111" i="1"/>
  <c r="J111" i="1"/>
  <c r="J113" i="1"/>
  <c r="M111" i="1"/>
  <c r="N111" i="1"/>
  <c r="P111" i="1"/>
  <c r="P113" i="1"/>
  <c r="O111" i="1"/>
  <c r="G112" i="1"/>
  <c r="G113" i="1"/>
  <c r="J112" i="1"/>
  <c r="M112" i="1"/>
  <c r="N112" i="1"/>
  <c r="P112" i="1"/>
  <c r="O112" i="1"/>
  <c r="E113" i="1"/>
  <c r="F113" i="1"/>
  <c r="H113" i="1"/>
  <c r="I113" i="1"/>
  <c r="K113" i="1"/>
  <c r="L113" i="1"/>
  <c r="G119" i="1"/>
  <c r="J119" i="1"/>
  <c r="M119" i="1"/>
  <c r="N119" i="1"/>
  <c r="O119" i="1"/>
  <c r="P119" i="1"/>
  <c r="G120" i="1"/>
  <c r="J120" i="1"/>
  <c r="M120" i="1"/>
  <c r="N120" i="1"/>
  <c r="P120" i="1"/>
  <c r="O120" i="1"/>
  <c r="G121" i="1"/>
  <c r="J121" i="1"/>
  <c r="M121" i="1"/>
  <c r="N121" i="1"/>
  <c r="P121" i="1"/>
  <c r="O121" i="1"/>
  <c r="G122" i="1"/>
  <c r="J122" i="1"/>
  <c r="M122" i="1"/>
  <c r="N122" i="1"/>
  <c r="O122" i="1"/>
  <c r="P122" i="1"/>
  <c r="G123" i="1"/>
  <c r="J123" i="1"/>
  <c r="M123" i="1"/>
  <c r="N123" i="1"/>
  <c r="P123" i="1"/>
  <c r="O123" i="1"/>
  <c r="G124" i="1"/>
  <c r="J124" i="1"/>
  <c r="M124" i="1"/>
  <c r="N124" i="1"/>
  <c r="O124" i="1"/>
  <c r="G125" i="1"/>
  <c r="J125" i="1"/>
  <c r="M125" i="1"/>
  <c r="N125" i="1"/>
  <c r="O125" i="1"/>
  <c r="G126" i="1"/>
  <c r="J126" i="1"/>
  <c r="M126" i="1"/>
  <c r="N126" i="1"/>
  <c r="O126" i="1"/>
  <c r="P126" i="1"/>
  <c r="G127" i="1"/>
  <c r="J127" i="1"/>
  <c r="M127" i="1"/>
  <c r="N127" i="1"/>
  <c r="O127" i="1"/>
  <c r="G128" i="1"/>
  <c r="J128" i="1"/>
  <c r="M128" i="1"/>
  <c r="N128" i="1"/>
  <c r="P128" i="1"/>
  <c r="O128" i="1"/>
  <c r="G129" i="1"/>
  <c r="J129" i="1"/>
  <c r="M129" i="1"/>
  <c r="N129" i="1"/>
  <c r="O129" i="1"/>
  <c r="G130" i="1"/>
  <c r="J130" i="1"/>
  <c r="M130" i="1"/>
  <c r="N130" i="1"/>
  <c r="O130" i="1"/>
  <c r="G131" i="1"/>
  <c r="J131" i="1"/>
  <c r="M131" i="1"/>
  <c r="N131" i="1"/>
  <c r="P131" i="1"/>
  <c r="O131" i="1"/>
  <c r="G132" i="1"/>
  <c r="J132" i="1"/>
  <c r="M132" i="1"/>
  <c r="N132" i="1"/>
  <c r="P132" i="1"/>
  <c r="O132" i="1"/>
  <c r="G133" i="1"/>
  <c r="J133" i="1"/>
  <c r="M133" i="1"/>
  <c r="N133" i="1"/>
  <c r="O133" i="1"/>
  <c r="G134" i="1"/>
  <c r="J134" i="1"/>
  <c r="M134" i="1"/>
  <c r="N134" i="1"/>
  <c r="O134" i="1"/>
  <c r="E135" i="1"/>
  <c r="F135" i="1"/>
  <c r="H135" i="1"/>
  <c r="I135" i="1"/>
  <c r="I151" i="1"/>
  <c r="K135" i="1"/>
  <c r="L135" i="1"/>
  <c r="G138" i="1"/>
  <c r="J138" i="1"/>
  <c r="M138" i="1"/>
  <c r="N138" i="1"/>
  <c r="P138" i="1"/>
  <c r="O138" i="1"/>
  <c r="G139" i="1"/>
  <c r="J139" i="1"/>
  <c r="M139" i="1"/>
  <c r="N139" i="1"/>
  <c r="O139" i="1"/>
  <c r="G140" i="1"/>
  <c r="J140" i="1"/>
  <c r="M140" i="1"/>
  <c r="N140" i="1"/>
  <c r="O140" i="1"/>
  <c r="P140" i="1"/>
  <c r="G141" i="1"/>
  <c r="J141" i="1"/>
  <c r="M141" i="1"/>
  <c r="N141" i="1"/>
  <c r="P141" i="1"/>
  <c r="O141" i="1"/>
  <c r="G142" i="1"/>
  <c r="J142" i="1"/>
  <c r="M142" i="1"/>
  <c r="N142" i="1"/>
  <c r="O142" i="1"/>
  <c r="G143" i="1"/>
  <c r="M143" i="1"/>
  <c r="N143" i="1"/>
  <c r="O143" i="1"/>
  <c r="G144" i="1"/>
  <c r="J144" i="1"/>
  <c r="M144" i="1"/>
  <c r="N144" i="1"/>
  <c r="O144" i="1"/>
  <c r="P144" i="1"/>
  <c r="G145" i="1"/>
  <c r="G146" i="1"/>
  <c r="J145" i="1"/>
  <c r="M145" i="1"/>
  <c r="N145" i="1"/>
  <c r="O145" i="1"/>
  <c r="O146" i="1"/>
  <c r="E146" i="1"/>
  <c r="F146" i="1"/>
  <c r="H146" i="1"/>
  <c r="I146" i="1"/>
  <c r="K146" i="1"/>
  <c r="K151" i="1"/>
  <c r="L146" i="1"/>
  <c r="G149" i="1"/>
  <c r="G150" i="1"/>
  <c r="J149" i="1"/>
  <c r="J150" i="1"/>
  <c r="M149" i="1"/>
  <c r="M150" i="1"/>
  <c r="O149" i="1"/>
  <c r="P149" i="1"/>
  <c r="P150" i="1"/>
  <c r="E150" i="1"/>
  <c r="F150" i="1"/>
  <c r="H150" i="1"/>
  <c r="I150" i="1"/>
  <c r="K150" i="1"/>
  <c r="L150" i="1"/>
  <c r="L151" i="1"/>
  <c r="N150" i="1"/>
  <c r="G156" i="1"/>
  <c r="J156" i="1"/>
  <c r="M156" i="1"/>
  <c r="M158" i="1"/>
  <c r="M163" i="1"/>
  <c r="N156" i="1"/>
  <c r="N158" i="1"/>
  <c r="O156" i="1"/>
  <c r="G157" i="1"/>
  <c r="G158" i="1"/>
  <c r="J157" i="1"/>
  <c r="J158" i="1"/>
  <c r="J163" i="1"/>
  <c r="M157" i="1"/>
  <c r="N157" i="1"/>
  <c r="O157" i="1"/>
  <c r="P157" i="1"/>
  <c r="E158" i="1"/>
  <c r="E163" i="1"/>
  <c r="F158" i="1"/>
  <c r="H158" i="1"/>
  <c r="I158" i="1"/>
  <c r="K158" i="1"/>
  <c r="K163" i="1"/>
  <c r="L158" i="1"/>
  <c r="G161" i="1"/>
  <c r="G162" i="1"/>
  <c r="J161" i="1"/>
  <c r="J162" i="1"/>
  <c r="M161" i="1"/>
  <c r="M162" i="1"/>
  <c r="N161" i="1"/>
  <c r="N162" i="1"/>
  <c r="O161" i="1"/>
  <c r="E162" i="1"/>
  <c r="F162" i="1"/>
  <c r="F163" i="1"/>
  <c r="H162" i="1"/>
  <c r="H163" i="1"/>
  <c r="I162" i="1"/>
  <c r="K162" i="1"/>
  <c r="L162" i="1"/>
  <c r="L163" i="1"/>
  <c r="G168" i="1"/>
  <c r="J168" i="1"/>
  <c r="M168" i="1"/>
  <c r="N168" i="1"/>
  <c r="N180" i="1"/>
  <c r="O168" i="1"/>
  <c r="G169" i="1"/>
  <c r="J169" i="1"/>
  <c r="M169" i="1"/>
  <c r="M180" i="1"/>
  <c r="N169" i="1"/>
  <c r="O169" i="1"/>
  <c r="G170" i="1"/>
  <c r="J170" i="1"/>
  <c r="J180" i="1"/>
  <c r="J191" i="1"/>
  <c r="M170" i="1"/>
  <c r="N170" i="1"/>
  <c r="O170" i="1"/>
  <c r="G171" i="1"/>
  <c r="J171" i="1"/>
  <c r="M171" i="1"/>
  <c r="N171" i="1"/>
  <c r="O171" i="1"/>
  <c r="O180" i="1"/>
  <c r="G172" i="1"/>
  <c r="J172" i="1"/>
  <c r="M172" i="1"/>
  <c r="N172" i="1"/>
  <c r="P172" i="1"/>
  <c r="O172" i="1"/>
  <c r="G173" i="1"/>
  <c r="J173" i="1"/>
  <c r="M173" i="1"/>
  <c r="N173" i="1"/>
  <c r="O173" i="1"/>
  <c r="G174" i="1"/>
  <c r="J174" i="1"/>
  <c r="M174" i="1"/>
  <c r="N174" i="1"/>
  <c r="O174" i="1"/>
  <c r="G175" i="1"/>
  <c r="J175" i="1"/>
  <c r="M175" i="1"/>
  <c r="N175" i="1"/>
  <c r="O175" i="1"/>
  <c r="P175" i="1"/>
  <c r="G176" i="1"/>
  <c r="J176" i="1"/>
  <c r="M176" i="1"/>
  <c r="N176" i="1"/>
  <c r="O176" i="1"/>
  <c r="G177" i="1"/>
  <c r="J177" i="1"/>
  <c r="M177" i="1"/>
  <c r="N177" i="1"/>
  <c r="P177" i="1"/>
  <c r="O177" i="1"/>
  <c r="G178" i="1"/>
  <c r="J178" i="1"/>
  <c r="M178" i="1"/>
  <c r="N178" i="1"/>
  <c r="O178" i="1"/>
  <c r="G179" i="1"/>
  <c r="J179" i="1"/>
  <c r="M179" i="1"/>
  <c r="N179" i="1"/>
  <c r="O179" i="1"/>
  <c r="E180" i="1"/>
  <c r="F180" i="1"/>
  <c r="H180" i="1"/>
  <c r="I180" i="1"/>
  <c r="K180" i="1"/>
  <c r="L180" i="1"/>
  <c r="G183" i="1"/>
  <c r="G184" i="1"/>
  <c r="J183" i="1"/>
  <c r="J184" i="1"/>
  <c r="M183" i="1"/>
  <c r="M184" i="1"/>
  <c r="N183" i="1"/>
  <c r="O183" i="1"/>
  <c r="O184" i="1"/>
  <c r="E184" i="1"/>
  <c r="F184" i="1"/>
  <c r="H184" i="1"/>
  <c r="I184" i="1"/>
  <c r="K184" i="1"/>
  <c r="L184" i="1"/>
  <c r="G187" i="1"/>
  <c r="J187" i="1"/>
  <c r="J190" i="1"/>
  <c r="M187" i="1"/>
  <c r="N187" i="1"/>
  <c r="O187" i="1"/>
  <c r="G188" i="1"/>
  <c r="G190" i="1"/>
  <c r="J188" i="1"/>
  <c r="M188" i="1"/>
  <c r="N188" i="1"/>
  <c r="O188" i="1"/>
  <c r="P188" i="1"/>
  <c r="P190" i="1"/>
  <c r="G189" i="1"/>
  <c r="J189" i="1"/>
  <c r="M189" i="1"/>
  <c r="N189" i="1"/>
  <c r="N190" i="1"/>
  <c r="O189" i="1"/>
  <c r="E190" i="1"/>
  <c r="E191" i="1"/>
  <c r="F190" i="1"/>
  <c r="F191" i="1"/>
  <c r="H190" i="1"/>
  <c r="I190" i="1"/>
  <c r="K190" i="1"/>
  <c r="L190" i="1"/>
  <c r="G196" i="1"/>
  <c r="J196" i="1"/>
  <c r="M196" i="1"/>
  <c r="N196" i="1"/>
  <c r="O196" i="1"/>
  <c r="G197" i="1"/>
  <c r="J197" i="1"/>
  <c r="M197" i="1"/>
  <c r="N197" i="1"/>
  <c r="P197" i="1"/>
  <c r="O197" i="1"/>
  <c r="G198" i="1"/>
  <c r="G200" i="1"/>
  <c r="G201" i="1"/>
  <c r="J198" i="1"/>
  <c r="M198" i="1"/>
  <c r="N198" i="1"/>
  <c r="O198" i="1"/>
  <c r="G199" i="1"/>
  <c r="J199" i="1"/>
  <c r="M199" i="1"/>
  <c r="N199" i="1"/>
  <c r="P199" i="1"/>
  <c r="O199" i="1"/>
  <c r="E200" i="1"/>
  <c r="E201" i="1"/>
  <c r="F200" i="1"/>
  <c r="F201" i="1"/>
  <c r="H201" i="1"/>
  <c r="I201" i="1"/>
  <c r="K201" i="1"/>
  <c r="L201" i="1"/>
  <c r="G207" i="1"/>
  <c r="J207" i="1"/>
  <c r="M207" i="1"/>
  <c r="M209" i="1"/>
  <c r="M214" i="1"/>
  <c r="N207" i="1"/>
  <c r="O207" i="1"/>
  <c r="G208" i="1"/>
  <c r="J208" i="1"/>
  <c r="J209" i="1"/>
  <c r="J214" i="1"/>
  <c r="M208" i="1"/>
  <c r="N208" i="1"/>
  <c r="O208" i="1"/>
  <c r="E209" i="1"/>
  <c r="F209" i="1"/>
  <c r="H209" i="1"/>
  <c r="I209" i="1"/>
  <c r="I214" i="1"/>
  <c r="K209" i="1"/>
  <c r="K214" i="1"/>
  <c r="L209" i="1"/>
  <c r="G212" i="1"/>
  <c r="G213" i="1"/>
  <c r="J212" i="1"/>
  <c r="J213" i="1"/>
  <c r="M212" i="1"/>
  <c r="M213" i="1"/>
  <c r="N212" i="1"/>
  <c r="N213" i="1"/>
  <c r="O212" i="1"/>
  <c r="E213" i="1"/>
  <c r="F213" i="1"/>
  <c r="H213" i="1"/>
  <c r="I213" i="1"/>
  <c r="K213" i="1"/>
  <c r="L213" i="1"/>
  <c r="G220" i="1"/>
  <c r="J220" i="1"/>
  <c r="M220" i="1"/>
  <c r="N220" i="1"/>
  <c r="N226" i="1"/>
  <c r="N227" i="1"/>
  <c r="O220" i="1"/>
  <c r="G221" i="1"/>
  <c r="J221" i="1"/>
  <c r="M221" i="1"/>
  <c r="M226" i="1"/>
  <c r="M227" i="1"/>
  <c r="N221" i="1"/>
  <c r="O221" i="1"/>
  <c r="G222" i="1"/>
  <c r="J222" i="1"/>
  <c r="J226" i="1"/>
  <c r="J227" i="1"/>
  <c r="M222" i="1"/>
  <c r="N222" i="1"/>
  <c r="O222" i="1"/>
  <c r="G223" i="1"/>
  <c r="J223" i="1"/>
  <c r="M223" i="1"/>
  <c r="N223" i="1"/>
  <c r="O223" i="1"/>
  <c r="O226" i="1"/>
  <c r="O227" i="1"/>
  <c r="G224" i="1"/>
  <c r="J224" i="1"/>
  <c r="M224" i="1"/>
  <c r="N224" i="1"/>
  <c r="P224" i="1"/>
  <c r="O224" i="1"/>
  <c r="G225" i="1"/>
  <c r="J225" i="1"/>
  <c r="M225" i="1"/>
  <c r="N225" i="1"/>
  <c r="O225" i="1"/>
  <c r="E226" i="1"/>
  <c r="E227" i="1"/>
  <c r="F226" i="1"/>
  <c r="F227" i="1"/>
  <c r="H227" i="1"/>
  <c r="I227" i="1"/>
  <c r="K227" i="1"/>
  <c r="L227" i="1"/>
  <c r="G232" i="1"/>
  <c r="J232" i="1"/>
  <c r="M232" i="1"/>
  <c r="N232" i="1"/>
  <c r="N234" i="1"/>
  <c r="N235" i="1"/>
  <c r="O232" i="1"/>
  <c r="G233" i="1"/>
  <c r="G234" i="1"/>
  <c r="G235" i="1"/>
  <c r="J233" i="1"/>
  <c r="J234" i="1"/>
  <c r="J235" i="1"/>
  <c r="M233" i="1"/>
  <c r="N233" i="1"/>
  <c r="O233" i="1"/>
  <c r="E234" i="1"/>
  <c r="E235" i="1"/>
  <c r="L234" i="1"/>
  <c r="L235" i="1"/>
  <c r="F235" i="1"/>
  <c r="G240" i="1"/>
  <c r="G246" i="1"/>
  <c r="G247" i="1"/>
  <c r="J240" i="1"/>
  <c r="J246" i="1"/>
  <c r="J247" i="1"/>
  <c r="M240" i="1"/>
  <c r="N240" i="1"/>
  <c r="O240" i="1"/>
  <c r="G241" i="1"/>
  <c r="J241" i="1"/>
  <c r="M241" i="1"/>
  <c r="N241" i="1"/>
  <c r="O241" i="1"/>
  <c r="G242" i="1"/>
  <c r="J242" i="1"/>
  <c r="M242" i="1"/>
  <c r="M246" i="1"/>
  <c r="M247" i="1"/>
  <c r="N242" i="1"/>
  <c r="O242" i="1"/>
  <c r="G243" i="1"/>
  <c r="J243" i="1"/>
  <c r="M243" i="1"/>
  <c r="N243" i="1"/>
  <c r="O243" i="1"/>
  <c r="G244" i="1"/>
  <c r="J244" i="1"/>
  <c r="M244" i="1"/>
  <c r="N244" i="1"/>
  <c r="O244" i="1"/>
  <c r="G245" i="1"/>
  <c r="J245" i="1"/>
  <c r="M245" i="1"/>
  <c r="N245" i="1"/>
  <c r="N246" i="1"/>
  <c r="N247" i="1"/>
  <c r="O245" i="1"/>
  <c r="E246" i="1"/>
  <c r="E247" i="1"/>
  <c r="F246" i="1"/>
  <c r="F247" i="1"/>
  <c r="K247" i="1"/>
  <c r="L246" i="1"/>
  <c r="L247" i="1"/>
  <c r="H247" i="1"/>
  <c r="I247" i="1"/>
  <c r="J250" i="1"/>
  <c r="J251" i="1"/>
  <c r="J252" i="1"/>
  <c r="M250" i="1"/>
  <c r="M251" i="1"/>
  <c r="M252" i="1"/>
  <c r="N250" i="1"/>
  <c r="N251" i="1"/>
  <c r="N252" i="1"/>
  <c r="O250" i="1"/>
  <c r="E251" i="1"/>
  <c r="E252" i="1"/>
  <c r="F251" i="1"/>
  <c r="F252" i="1"/>
  <c r="G251" i="1"/>
  <c r="G252" i="1"/>
  <c r="H251" i="1"/>
  <c r="H252" i="1"/>
  <c r="I251" i="1"/>
  <c r="I252" i="1"/>
  <c r="K251" i="1"/>
  <c r="K252" i="1"/>
  <c r="L251" i="1"/>
  <c r="L252" i="1"/>
  <c r="G262" i="1"/>
  <c r="G263" i="1"/>
  <c r="G264" i="1"/>
  <c r="J262" i="1"/>
  <c r="J263" i="1"/>
  <c r="J264" i="1"/>
  <c r="M262" i="1"/>
  <c r="M263" i="1"/>
  <c r="M264" i="1"/>
  <c r="N262" i="1"/>
  <c r="N263" i="1"/>
  <c r="N264" i="1"/>
  <c r="O262" i="1"/>
  <c r="O263" i="1"/>
  <c r="O264" i="1"/>
  <c r="E263" i="1"/>
  <c r="E264" i="1"/>
  <c r="F263" i="1"/>
  <c r="F264" i="1"/>
  <c r="H263" i="1"/>
  <c r="H264" i="1"/>
  <c r="I263" i="1"/>
  <c r="I264" i="1"/>
  <c r="K263" i="1"/>
  <c r="K264" i="1"/>
  <c r="L263" i="1"/>
  <c r="L264" i="1"/>
  <c r="G273" i="1"/>
  <c r="G274" i="1"/>
  <c r="G275" i="1"/>
  <c r="J273" i="1"/>
  <c r="J274" i="1"/>
  <c r="J275" i="1"/>
  <c r="M273" i="1"/>
  <c r="M274" i="1"/>
  <c r="M275" i="1"/>
  <c r="N273" i="1"/>
  <c r="O273" i="1"/>
  <c r="O274" i="1"/>
  <c r="O275" i="1"/>
  <c r="E274" i="1"/>
  <c r="E275" i="1"/>
  <c r="F274" i="1"/>
  <c r="F275" i="1"/>
  <c r="H274" i="1"/>
  <c r="H275" i="1"/>
  <c r="I274" i="1"/>
  <c r="I275" i="1"/>
  <c r="G282" i="1"/>
  <c r="J282" i="1"/>
  <c r="M282" i="1"/>
  <c r="N282" i="1"/>
  <c r="O282" i="1"/>
  <c r="G283" i="1"/>
  <c r="J283" i="1"/>
  <c r="M283" i="1"/>
  <c r="N283" i="1"/>
  <c r="O283" i="1"/>
  <c r="P283" i="1"/>
  <c r="G284" i="1"/>
  <c r="J284" i="1"/>
  <c r="M284" i="1"/>
  <c r="N284" i="1"/>
  <c r="P284" i="1"/>
  <c r="O284" i="1"/>
  <c r="G285" i="1"/>
  <c r="J285" i="1"/>
  <c r="M285" i="1"/>
  <c r="M288" i="1"/>
  <c r="M289" i="1"/>
  <c r="N285" i="1"/>
  <c r="O285" i="1"/>
  <c r="G286" i="1"/>
  <c r="J286" i="1"/>
  <c r="M286" i="1"/>
  <c r="N286" i="1"/>
  <c r="O286" i="1"/>
  <c r="G287" i="1"/>
  <c r="J287" i="1"/>
  <c r="M287" i="1"/>
  <c r="N287" i="1"/>
  <c r="O287" i="1"/>
  <c r="P287" i="1"/>
  <c r="E288" i="1"/>
  <c r="E289" i="1"/>
  <c r="F288" i="1"/>
  <c r="F289" i="1"/>
  <c r="H288" i="1"/>
  <c r="H289" i="1"/>
  <c r="I288" i="1"/>
  <c r="I289" i="1"/>
  <c r="K288" i="1"/>
  <c r="K289" i="1"/>
  <c r="L288" i="1"/>
  <c r="L289" i="1"/>
  <c r="L320" i="1"/>
  <c r="L325" i="1"/>
  <c r="G295" i="1"/>
  <c r="G296" i="1"/>
  <c r="G297" i="1"/>
  <c r="J295" i="1"/>
  <c r="J296" i="1"/>
  <c r="J297" i="1"/>
  <c r="M295" i="1"/>
  <c r="M296" i="1"/>
  <c r="M297" i="1"/>
  <c r="N295" i="1"/>
  <c r="N296" i="1"/>
  <c r="N297" i="1"/>
  <c r="O295" i="1"/>
  <c r="O296" i="1"/>
  <c r="O297" i="1"/>
  <c r="E296" i="1"/>
  <c r="E297" i="1"/>
  <c r="F296" i="1"/>
  <c r="F297" i="1"/>
  <c r="H296" i="1"/>
  <c r="H297" i="1"/>
  <c r="I296" i="1"/>
  <c r="I297" i="1"/>
  <c r="I320" i="1"/>
  <c r="I325" i="1"/>
  <c r="K296" i="1"/>
  <c r="K297" i="1"/>
  <c r="L296" i="1"/>
  <c r="L297" i="1"/>
  <c r="G302" i="1"/>
  <c r="G303" i="1"/>
  <c r="G304" i="1"/>
  <c r="J302" i="1"/>
  <c r="J303" i="1"/>
  <c r="J304" i="1"/>
  <c r="M302" i="1"/>
  <c r="M303" i="1"/>
  <c r="M304" i="1"/>
  <c r="N302" i="1"/>
  <c r="N303" i="1"/>
  <c r="N304" i="1"/>
  <c r="O302" i="1"/>
  <c r="P302" i="1"/>
  <c r="P303" i="1"/>
  <c r="P304" i="1"/>
  <c r="E303" i="1"/>
  <c r="E304" i="1"/>
  <c r="F303" i="1"/>
  <c r="F304" i="1"/>
  <c r="H303" i="1"/>
  <c r="H304" i="1"/>
  <c r="I303" i="1"/>
  <c r="I304" i="1"/>
  <c r="K303" i="1"/>
  <c r="K304" i="1"/>
  <c r="L303" i="1"/>
  <c r="L304" i="1"/>
  <c r="G310" i="1"/>
  <c r="G312" i="1"/>
  <c r="J310" i="1"/>
  <c r="J312" i="1"/>
  <c r="M310" i="1"/>
  <c r="M312" i="1"/>
  <c r="N310" i="1"/>
  <c r="N312" i="1"/>
  <c r="O310" i="1"/>
  <c r="O312" i="1"/>
  <c r="E312" i="1"/>
  <c r="F312" i="1"/>
  <c r="H312" i="1"/>
  <c r="I312" i="1"/>
  <c r="K312" i="1"/>
  <c r="L312" i="1"/>
  <c r="G316" i="1"/>
  <c r="G317" i="1"/>
  <c r="J316" i="1"/>
  <c r="J317" i="1"/>
  <c r="J318" i="1"/>
  <c r="M316" i="1"/>
  <c r="M317" i="1"/>
  <c r="M318" i="1"/>
  <c r="N316" i="1"/>
  <c r="N317" i="1"/>
  <c r="N318" i="1"/>
  <c r="E317" i="1"/>
  <c r="F317" i="1"/>
  <c r="H317" i="1"/>
  <c r="H318" i="1"/>
  <c r="I317" i="1"/>
  <c r="I318" i="1"/>
  <c r="K317" i="1"/>
  <c r="L317" i="1"/>
  <c r="L318" i="1"/>
  <c r="O317" i="1"/>
  <c r="O108" i="1"/>
  <c r="N184" i="1"/>
  <c r="J53" i="1"/>
  <c r="G53" i="1"/>
  <c r="F318" i="1"/>
  <c r="F214" i="1"/>
  <c r="I163" i="1"/>
  <c r="M48" i="1"/>
  <c r="E214" i="1"/>
  <c r="O113" i="1"/>
  <c r="J48" i="1"/>
  <c r="P30" i="1"/>
  <c r="P63" i="1"/>
  <c r="P51" i="1"/>
  <c r="P183" i="1"/>
  <c r="P184" i="1"/>
  <c r="P72" i="1"/>
  <c r="G209" i="1"/>
  <c r="G214" i="1"/>
  <c r="E151" i="1"/>
  <c r="G163" i="1"/>
  <c r="N274" i="1"/>
  <c r="N275" i="1"/>
  <c r="P316" i="1"/>
  <c r="P317" i="1"/>
  <c r="O150" i="1"/>
  <c r="P170" i="1"/>
  <c r="P129" i="1"/>
  <c r="P139" i="1"/>
  <c r="P187" i="1"/>
  <c r="P93" i="1"/>
  <c r="P143" i="1"/>
  <c r="P142" i="1"/>
  <c r="G226" i="1"/>
  <c r="G227" i="1"/>
  <c r="P189" i="1"/>
  <c r="P35" i="1"/>
  <c r="K114" i="1"/>
  <c r="P285" i="1"/>
  <c r="P282" i="1"/>
  <c r="P244" i="1"/>
  <c r="P196" i="1"/>
  <c r="P156" i="1"/>
  <c r="P158" i="1"/>
  <c r="P133" i="1"/>
  <c r="P130" i="1"/>
  <c r="P102" i="1"/>
  <c r="P98" i="1"/>
  <c r="P97" i="1"/>
  <c r="P94" i="1"/>
  <c r="P90" i="1"/>
  <c r="P26" i="1"/>
  <c r="P18" i="1"/>
  <c r="P310" i="1"/>
  <c r="P312" i="1"/>
  <c r="O303" i="1"/>
  <c r="O304" i="1"/>
  <c r="P295" i="1"/>
  <c r="P296" i="1"/>
  <c r="P297" i="1"/>
  <c r="P286" i="1"/>
  <c r="O288" i="1"/>
  <c r="O289" i="1"/>
  <c r="P262" i="1"/>
  <c r="P263" i="1"/>
  <c r="P264" i="1"/>
  <c r="P243" i="1"/>
  <c r="O246" i="1"/>
  <c r="O247" i="1"/>
  <c r="P242" i="1"/>
  <c r="O234" i="1"/>
  <c r="O235" i="1"/>
  <c r="P225" i="1"/>
  <c r="P222" i="1"/>
  <c r="P221" i="1"/>
  <c r="P208" i="1"/>
  <c r="O209" i="1"/>
  <c r="O200" i="1"/>
  <c r="O201" i="1"/>
  <c r="P174" i="1"/>
  <c r="P176" i="1"/>
  <c r="P173" i="1"/>
  <c r="P171" i="1"/>
  <c r="P169" i="1"/>
  <c r="O158" i="1"/>
  <c r="P125" i="1"/>
  <c r="M135" i="1"/>
  <c r="P101" i="1"/>
  <c r="P99" i="1"/>
  <c r="J103" i="1"/>
  <c r="M27" i="1"/>
  <c r="J27" i="1"/>
  <c r="J54" i="1"/>
  <c r="G27" i="1"/>
  <c r="O27" i="1"/>
  <c r="P62" i="1"/>
  <c r="N43" i="1"/>
  <c r="N79" i="1"/>
  <c r="G65" i="1"/>
  <c r="P78" i="1"/>
  <c r="P73" i="1"/>
  <c r="P22" i="1"/>
  <c r="N191" i="1"/>
  <c r="N114" i="1"/>
  <c r="M320" i="1"/>
  <c r="M325" i="1"/>
  <c r="M146" i="1"/>
  <c r="M151" i="1"/>
  <c r="N27" i="1"/>
  <c r="P91" i="1"/>
  <c r="P103" i="1"/>
  <c r="P232" i="1"/>
  <c r="P223" i="1"/>
  <c r="P34" i="1"/>
  <c r="P47" i="1"/>
  <c r="N113" i="1"/>
  <c r="E318" i="1"/>
  <c r="P240" i="1"/>
  <c r="P233" i="1"/>
  <c r="P234" i="1"/>
  <c r="P235" i="1"/>
  <c r="H214" i="1"/>
  <c r="L191" i="1"/>
  <c r="F151" i="1"/>
  <c r="P124" i="1"/>
  <c r="E114" i="1"/>
  <c r="E254" i="1"/>
  <c r="E323" i="1"/>
  <c r="E327" i="1"/>
  <c r="M108" i="1"/>
  <c r="M114" i="1"/>
  <c r="M85" i="1"/>
  <c r="M53" i="1"/>
  <c r="N53" i="1"/>
  <c r="E54" i="1"/>
  <c r="P40" i="1"/>
  <c r="M43" i="1"/>
  <c r="M54" i="1"/>
  <c r="P32" i="1"/>
  <c r="P15" i="1"/>
  <c r="P27" i="1"/>
  <c r="E86" i="1"/>
  <c r="O318" i="1"/>
  <c r="H320" i="1"/>
  <c r="H325" i="1"/>
  <c r="P92" i="1"/>
  <c r="P53" i="1"/>
  <c r="P245" i="1"/>
  <c r="P220" i="1"/>
  <c r="P226" i="1"/>
  <c r="P227" i="1"/>
  <c r="L214" i="1"/>
  <c r="P168" i="1"/>
  <c r="N163" i="1"/>
  <c r="P127" i="1"/>
  <c r="P135" i="1"/>
  <c r="J135" i="1"/>
  <c r="J108" i="1"/>
  <c r="K86" i="1"/>
  <c r="M79" i="1"/>
  <c r="M86" i="1"/>
  <c r="P71" i="1"/>
  <c r="J79" i="1"/>
  <c r="G79" i="1"/>
  <c r="G86" i="1"/>
  <c r="O65" i="1"/>
  <c r="J65" i="1"/>
  <c r="O53" i="1"/>
  <c r="P38" i="1"/>
  <c r="G43" i="1"/>
  <c r="G54" i="1"/>
  <c r="L54" i="1"/>
  <c r="J114" i="1"/>
  <c r="P318" i="1"/>
  <c r="J320" i="1"/>
  <c r="J325" i="1"/>
  <c r="J288" i="1"/>
  <c r="J289" i="1"/>
  <c r="J146" i="1"/>
  <c r="J151" i="1"/>
  <c r="P288" i="1"/>
  <c r="P289" i="1"/>
  <c r="P241" i="1"/>
  <c r="M234" i="1"/>
  <c r="M235" i="1"/>
  <c r="J200" i="1"/>
  <c r="J201" i="1"/>
  <c r="M200" i="1"/>
  <c r="M201" i="1"/>
  <c r="M190" i="1"/>
  <c r="M191" i="1"/>
  <c r="O190" i="1"/>
  <c r="O191" i="1"/>
  <c r="H191" i="1"/>
  <c r="P179" i="1"/>
  <c r="P145" i="1"/>
  <c r="P146" i="1"/>
  <c r="P151" i="1"/>
  <c r="P134" i="1"/>
  <c r="M113" i="1"/>
  <c r="G108" i="1"/>
  <c r="P84" i="1"/>
  <c r="J85" i="1"/>
  <c r="P77" i="1"/>
  <c r="P37" i="1"/>
  <c r="I54" i="1"/>
  <c r="P163" i="1"/>
  <c r="O320" i="1"/>
  <c r="O325" i="1"/>
  <c r="J86" i="1"/>
  <c r="P65" i="1"/>
  <c r="N320" i="1"/>
  <c r="N325" i="1"/>
  <c r="L254" i="1"/>
  <c r="L323" i="1"/>
  <c r="L327" i="1"/>
  <c r="O213" i="1"/>
  <c r="O214" i="1"/>
  <c r="P212" i="1"/>
  <c r="P213" i="1"/>
  <c r="N200" i="1"/>
  <c r="N201" i="1"/>
  <c r="P198" i="1"/>
  <c r="P200" i="1"/>
  <c r="P201" i="1"/>
  <c r="P83" i="1"/>
  <c r="P85" i="1"/>
  <c r="N85" i="1"/>
  <c r="N86" i="1"/>
  <c r="O79" i="1"/>
  <c r="P74" i="1"/>
  <c r="P61" i="1"/>
  <c r="P273" i="1"/>
  <c r="P274" i="1"/>
  <c r="P275" i="1"/>
  <c r="N288" i="1"/>
  <c r="N289" i="1"/>
  <c r="P106" i="1"/>
  <c r="P108" i="1"/>
  <c r="P114" i="1"/>
  <c r="F320" i="1"/>
  <c r="F325" i="1"/>
  <c r="F254" i="1"/>
  <c r="F323" i="1"/>
  <c r="F327" i="1"/>
  <c r="P178" i="1"/>
  <c r="O162" i="1"/>
  <c r="O163" i="1"/>
  <c r="P161" i="1"/>
  <c r="P162" i="1"/>
  <c r="H151" i="1"/>
  <c r="O48" i="1"/>
  <c r="P46" i="1"/>
  <c r="P48" i="1"/>
  <c r="L86" i="1"/>
  <c r="G288" i="1"/>
  <c r="G289" i="1"/>
  <c r="G320" i="1"/>
  <c r="G325" i="1"/>
  <c r="P250" i="1"/>
  <c r="P251" i="1"/>
  <c r="P252" i="1"/>
  <c r="O251" i="1"/>
  <c r="O252" i="1"/>
  <c r="O135" i="1"/>
  <c r="O151" i="1"/>
  <c r="K318" i="1"/>
  <c r="K320" i="1"/>
  <c r="K325" i="1"/>
  <c r="G318" i="1"/>
  <c r="E320" i="1"/>
  <c r="E325" i="1"/>
  <c r="N209" i="1"/>
  <c r="N214" i="1"/>
  <c r="P207" i="1"/>
  <c r="P209" i="1"/>
  <c r="P214" i="1"/>
  <c r="K191" i="1"/>
  <c r="K254" i="1"/>
  <c r="K323" i="1"/>
  <c r="G180" i="1"/>
  <c r="G191" i="1"/>
  <c r="G103" i="1"/>
  <c r="H86" i="1"/>
  <c r="N135" i="1"/>
  <c r="N146" i="1"/>
  <c r="O43" i="1"/>
  <c r="I191" i="1"/>
  <c r="I254" i="1"/>
  <c r="I323" i="1"/>
  <c r="I327" i="1"/>
  <c r="G135" i="1"/>
  <c r="G151" i="1"/>
  <c r="K54" i="1"/>
  <c r="P43" i="1"/>
  <c r="J254" i="1"/>
  <c r="J323" i="1"/>
  <c r="J327" i="1"/>
  <c r="P79" i="1"/>
  <c r="M254" i="1"/>
  <c r="M323" i="1"/>
  <c r="M327" i="1"/>
  <c r="P54" i="1"/>
  <c r="O54" i="1"/>
  <c r="P180" i="1"/>
  <c r="P191" i="1"/>
  <c r="O86" i="1"/>
  <c r="H254" i="1"/>
  <c r="H323" i="1"/>
  <c r="H327" i="1"/>
  <c r="P320" i="1"/>
  <c r="P325" i="1"/>
  <c r="G114" i="1"/>
  <c r="G254" i="1"/>
  <c r="G323" i="1"/>
  <c r="P246" i="1"/>
  <c r="P247" i="1"/>
  <c r="N54" i="1"/>
  <c r="G327" i="1"/>
  <c r="N151" i="1"/>
  <c r="P86" i="1"/>
  <c r="K327" i="1"/>
  <c r="P254" i="1"/>
  <c r="P323" i="1"/>
  <c r="P327" i="1"/>
  <c r="O254" i="1"/>
  <c r="O323" i="1"/>
  <c r="O327" i="1"/>
  <c r="N254" i="1"/>
  <c r="N323" i="1"/>
  <c r="N327" i="1"/>
</calcChain>
</file>

<file path=xl/sharedStrings.xml><?xml version="1.0" encoding="utf-8"?>
<sst xmlns="http://schemas.openxmlformats.org/spreadsheetml/2006/main" count="1059" uniqueCount="225">
  <si>
    <t>Informe Trimestral Reportado</t>
  </si>
  <si>
    <t>1°</t>
  </si>
  <si>
    <t>2°</t>
  </si>
  <si>
    <t>3°</t>
  </si>
  <si>
    <t>4°</t>
  </si>
  <si>
    <t>NOMBRE DEL CAMPUS:  I</t>
  </si>
  <si>
    <t xml:space="preserve">MATRÍCULA </t>
  </si>
  <si>
    <t>NIVEL</t>
  </si>
  <si>
    <t>ESCUELA / FACULTAD / CENTRO /</t>
  </si>
  <si>
    <t>MUNICIPIO</t>
  </si>
  <si>
    <t>ASPIRANTES</t>
  </si>
  <si>
    <t>NUEVO INGRESO</t>
  </si>
  <si>
    <t>REINGRESO</t>
  </si>
  <si>
    <t>MATRICULA TOTAL</t>
  </si>
  <si>
    <t>LICENCIATURA</t>
  </si>
  <si>
    <t>H</t>
  </si>
  <si>
    <t>M</t>
  </si>
  <si>
    <t>Total</t>
  </si>
  <si>
    <t>total</t>
  </si>
  <si>
    <t>Administración</t>
  </si>
  <si>
    <t>Facultad de Contaduría y Administración</t>
  </si>
  <si>
    <t xml:space="preserve">Tuxtla Gutiérrez </t>
  </si>
  <si>
    <t>Contaduria</t>
  </si>
  <si>
    <t>Gestión Turística</t>
  </si>
  <si>
    <t>Sistemas Computacionales</t>
  </si>
  <si>
    <t>Enseñanza del Inglés</t>
  </si>
  <si>
    <t>Escuela de Lenguas Tuxtla</t>
  </si>
  <si>
    <t>Enseñanza del Frances</t>
  </si>
  <si>
    <t>Facultad de Ingeniería</t>
  </si>
  <si>
    <t xml:space="preserve">Ingeniería Civil </t>
  </si>
  <si>
    <t>Física</t>
  </si>
  <si>
    <t>Centro de estudios en Física y Matemáticas Básicas y Aplicadas</t>
  </si>
  <si>
    <t>Matemática</t>
  </si>
  <si>
    <t>Arquitectura</t>
  </si>
  <si>
    <t>Facultad de Arquitectura</t>
  </si>
  <si>
    <t>TOTAL</t>
  </si>
  <si>
    <t>MAESTRÍA</t>
  </si>
  <si>
    <t>Organizaciones</t>
  </si>
  <si>
    <t>Finanzas</t>
  </si>
  <si>
    <t>Administración Pública</t>
  </si>
  <si>
    <t>Tecnologías de Información</t>
  </si>
  <si>
    <t>Gestión para el Desarrollo</t>
  </si>
  <si>
    <t>DES Ciencias Administrativas y Contables</t>
  </si>
  <si>
    <t>Arquitectura y Urbanismo</t>
  </si>
  <si>
    <t>Matemática Educativa</t>
  </si>
  <si>
    <t>Calidad del Agua</t>
  </si>
  <si>
    <t>Construcción</t>
  </si>
  <si>
    <t>Hidráulica</t>
  </si>
  <si>
    <t>ESPECIALIDAD</t>
  </si>
  <si>
    <t>Didáctica de las matemáticas</t>
  </si>
  <si>
    <t>DOCTORADO</t>
  </si>
  <si>
    <t>DES Ingenieria</t>
  </si>
  <si>
    <t>TOTAL DEL CAMPUS</t>
  </si>
  <si>
    <t>NOMBRE DEL CAMPUS: II</t>
  </si>
  <si>
    <t xml:space="preserve">ESCUELA / FACULTAD / CENTRO </t>
  </si>
  <si>
    <t>Médico Cirujano</t>
  </si>
  <si>
    <t>Facultad de Medicina Humana</t>
  </si>
  <si>
    <t>Medicina Veterinaria y Zootecnia</t>
  </si>
  <si>
    <t>Facultad de Medicina Veterinaria y Zootecnia</t>
  </si>
  <si>
    <t>Epidemiología</t>
  </si>
  <si>
    <t>Administración de Servicios de Salud</t>
  </si>
  <si>
    <t>Anestesiología</t>
  </si>
  <si>
    <t>Cirugía General</t>
  </si>
  <si>
    <t>Gineco Obstetrica</t>
  </si>
  <si>
    <t>Pediatría</t>
  </si>
  <si>
    <t>Medicina Integrada</t>
  </si>
  <si>
    <t>Urgencias Médicas</t>
  </si>
  <si>
    <t>Medicina Interna</t>
  </si>
  <si>
    <t>Sanidad Animal</t>
  </si>
  <si>
    <t>Ortopedia</t>
  </si>
  <si>
    <t>C. en Prod. Agropecuaria Tropical</t>
  </si>
  <si>
    <t>NOMBRE DEL CAMPUS: III</t>
  </si>
  <si>
    <t>Escuela de Lenguas San Cristobal</t>
  </si>
  <si>
    <t>S.C.L.C</t>
  </si>
  <si>
    <t>Gestión y Autodesarrollo Indígena</t>
  </si>
  <si>
    <t>Derecho</t>
  </si>
  <si>
    <t>Facultad de Derecho</t>
  </si>
  <si>
    <t>Facultad de Ciencias Sociales</t>
  </si>
  <si>
    <t xml:space="preserve">Antropología Social </t>
  </si>
  <si>
    <t>Economía</t>
  </si>
  <si>
    <t>Historia</t>
  </si>
  <si>
    <t>Sociologia</t>
  </si>
  <si>
    <t>Derecho Constitucional y Amparo</t>
  </si>
  <si>
    <t>Desarrollo Local</t>
  </si>
  <si>
    <t>Derechos Humanos</t>
  </si>
  <si>
    <t>DES Ciencias Sociales y Humanidades</t>
  </si>
  <si>
    <t>Estudios Regionales</t>
  </si>
  <si>
    <t>Facultad de Humanidades</t>
  </si>
  <si>
    <t>NOMBRE DEL CAMPUS: IV</t>
  </si>
  <si>
    <t>Escuela de Lenguas de Tapachula</t>
  </si>
  <si>
    <t>Tapachula</t>
  </si>
  <si>
    <t>Facultad de Ciencias de la Administración</t>
  </si>
  <si>
    <t>Comercio Internacional</t>
  </si>
  <si>
    <t>Facultad de Contaduria</t>
  </si>
  <si>
    <t>Ingeniero Agrónomo Tropical</t>
  </si>
  <si>
    <t>Facultad de Ciencias Agrícolas</t>
  </si>
  <si>
    <t>Huehuetán</t>
  </si>
  <si>
    <t>Ingeniero Forestal</t>
  </si>
  <si>
    <t>Quimico Farmacobiólogo</t>
  </si>
  <si>
    <t>Facultad de Ciencias Químicas</t>
  </si>
  <si>
    <t>Ingeniero en Sistemas Costeros</t>
  </si>
  <si>
    <t>Centro de Biociencias</t>
  </si>
  <si>
    <t>Ingeniero Biotecnólogo</t>
  </si>
  <si>
    <t>Personal</t>
  </si>
  <si>
    <t>Facultad de Ciencias de la Admón.</t>
  </si>
  <si>
    <t>Mercadotecnia</t>
  </si>
  <si>
    <t>Dirección de Negocios</t>
  </si>
  <si>
    <t>Bioquímica Clinica</t>
  </si>
  <si>
    <t>Biotecnología</t>
  </si>
  <si>
    <t>Ciencias en Agricultura Tropícal</t>
  </si>
  <si>
    <t>Facultad de Ciencias Agricolas</t>
  </si>
  <si>
    <t>Huehuetan</t>
  </si>
  <si>
    <t>NOMBRE DEL CAMPUS: V</t>
  </si>
  <si>
    <t>Ingeniero Agrónomo</t>
  </si>
  <si>
    <t>Facultad de Ciencias Agronómicas</t>
  </si>
  <si>
    <t>Villaflores</t>
  </si>
  <si>
    <t xml:space="preserve">Villaflores </t>
  </si>
  <si>
    <t>NOMBRE DEL CAMPUS: VI</t>
  </si>
  <si>
    <t>Filosofía</t>
  </si>
  <si>
    <t>Bibliotecología y Gestión de la Información</t>
  </si>
  <si>
    <t>Ciencias de la Comunicación</t>
  </si>
  <si>
    <t>Lengua y Literatura Hispanoamericanas</t>
  </si>
  <si>
    <t>Especialidad en Procesos Culturales lecto-escritores</t>
  </si>
  <si>
    <t>Tuxtla Gutiérrez</t>
  </si>
  <si>
    <t>Educación con Esp. en Docencia</t>
  </si>
  <si>
    <t xml:space="preserve">Tapachula </t>
  </si>
  <si>
    <t>Estudios Culturales</t>
  </si>
  <si>
    <t>NOMBRE DEL CAMPUS: VII</t>
  </si>
  <si>
    <t xml:space="preserve">Escuela de Contaduría y  Administración </t>
  </si>
  <si>
    <t>Pichucalco</t>
  </si>
  <si>
    <t>Contaduría</t>
  </si>
  <si>
    <t>NOMBRE DEL CAMPUS: VIII</t>
  </si>
  <si>
    <t>Escuela de Ciencias Administrativas</t>
  </si>
  <si>
    <t>Comitán</t>
  </si>
  <si>
    <t xml:space="preserve">Comitán </t>
  </si>
  <si>
    <t>NOMBRE DEL CAMPUS: IX</t>
  </si>
  <si>
    <t>Arriaga</t>
  </si>
  <si>
    <t>Coordinación Ingeniería Agroindustrial</t>
  </si>
  <si>
    <t>Tonalá</t>
  </si>
  <si>
    <t>Gestion Turística</t>
  </si>
  <si>
    <t xml:space="preserve">NOMBRE DEL CAMPUS: </t>
  </si>
  <si>
    <t>Ingeniería en Agronomía</t>
  </si>
  <si>
    <t>Centro Mezcalapa de Estudios Agropecuarios</t>
  </si>
  <si>
    <t>Copainalá</t>
  </si>
  <si>
    <t>Centro Maya de Estudios Agropecuarios</t>
  </si>
  <si>
    <t>Catazajá</t>
  </si>
  <si>
    <t>Ingeniería en Desarrollo Rural</t>
  </si>
  <si>
    <t>Ingeniería en Procesos Agroindustriales</t>
  </si>
  <si>
    <t>Ingeniería en Sistemas Forestales</t>
  </si>
  <si>
    <t>Ciencias para la Salud</t>
  </si>
  <si>
    <t>Centro Mesoamericano de Estudios en Salud Pública y Desastres (CEMESAD)</t>
  </si>
  <si>
    <t>Tecnologías de Información y Comunicación aplicadas a la Educación</t>
  </si>
  <si>
    <t>Escuela de Lenguas</t>
  </si>
  <si>
    <t>Desarrollo Municipal y Gobernabilidad</t>
  </si>
  <si>
    <t>Centro de Estudios para el Desarrollo Municipal y Políticas Públicas (CEDES)</t>
  </si>
  <si>
    <t>Estadística y Sistemas  de Información</t>
  </si>
  <si>
    <t>Gestión de la micro, pequeña y mediana empresa</t>
  </si>
  <si>
    <t>Centro Universidad - Empresa (CEUNE)</t>
  </si>
  <si>
    <t>Seguridad de Poblaciones Humanas ante Desastres</t>
  </si>
  <si>
    <t>Gestión en los objetivos del milenio</t>
  </si>
  <si>
    <t>TOTAL MATRICULA INSTITUCIÓN</t>
  </si>
  <si>
    <t>Agronegocios</t>
  </si>
  <si>
    <t>Centro de Estudios para la Construcción de Ciudadanía y Seguridad (CECOCISE)</t>
  </si>
  <si>
    <r>
      <t xml:space="preserve">NOMBRE DE LA INSTITUCION : </t>
    </r>
    <r>
      <rPr>
        <b/>
        <sz val="12"/>
        <rFont val="Calibri"/>
        <family val="2"/>
      </rPr>
      <t>UNIVERSIDAD AUTÓNOMA DE CHIAPAS</t>
    </r>
  </si>
  <si>
    <t>Ingenierìa Agroindustrial</t>
  </si>
  <si>
    <t>TOTAL DE ESCOLARIZADA</t>
  </si>
  <si>
    <t>TOTAL DE NO ESCOLARIZADA</t>
  </si>
  <si>
    <t>Ing. Civil CUMEX</t>
  </si>
  <si>
    <t xml:space="preserve">TOTAL </t>
  </si>
  <si>
    <t xml:space="preserve">TOTAL  </t>
  </si>
  <si>
    <t>Gerontología</t>
  </si>
  <si>
    <t>Enseñanza del Inglés virtual</t>
  </si>
  <si>
    <t xml:space="preserve">Gerencia Social </t>
  </si>
  <si>
    <t>Danza</t>
  </si>
  <si>
    <t xml:space="preserve">Pedagogìa </t>
  </si>
  <si>
    <t>Escuela de Humanidades</t>
  </si>
  <si>
    <t xml:space="preserve">Pedagogía  </t>
  </si>
  <si>
    <t xml:space="preserve">Comunicación  </t>
  </si>
  <si>
    <t>Lengua y Literatura Hispanoamericanas  (plan  liquidación)</t>
  </si>
  <si>
    <t xml:space="preserve">Cadenas Productivas </t>
  </si>
  <si>
    <t>Administración en Agronegocios</t>
  </si>
  <si>
    <t>INFORME DE MATRÍCULA</t>
  </si>
  <si>
    <t>Escuela de Gestión y Autodesarrollo Indígena</t>
  </si>
  <si>
    <t>Seguridad Alimentaria</t>
  </si>
  <si>
    <t xml:space="preserve">Escuela de Medicina Humana </t>
  </si>
  <si>
    <t>Medicina Humana</t>
  </si>
  <si>
    <t>Informe Reportado del Semestre</t>
  </si>
  <si>
    <t>Desarrollo e InnovaciónEmpresarial</t>
  </si>
  <si>
    <t>Facultad de Ciencias Administrativas</t>
  </si>
  <si>
    <t>Ciencias Matemáticas</t>
  </si>
  <si>
    <t>Ciencias Físicas</t>
  </si>
  <si>
    <t xml:space="preserve">Facultad de Arquitectura </t>
  </si>
  <si>
    <t xml:space="preserve">Facultad de Medicina Veterinaria y Zootecnia </t>
  </si>
  <si>
    <t>Medicina Veterinaria y Zootecnia (Plan en Liquidación)</t>
  </si>
  <si>
    <t xml:space="preserve">Facultad de Medicina Humana </t>
  </si>
  <si>
    <t>Médico Cirujano (Plan en Liquidación)</t>
  </si>
  <si>
    <t xml:space="preserve">Escuela de Lenguas San Cristobal </t>
  </si>
  <si>
    <t xml:space="preserve">Facultad de Derecho </t>
  </si>
  <si>
    <t>Historia (Plan en Liquidación)</t>
  </si>
  <si>
    <t>Filosofía (Plan en Liquidación)</t>
  </si>
  <si>
    <t>Bibliotecología (Plan en Liquidación)</t>
  </si>
  <si>
    <t>Desarrollo Municipal y Gobernabilidad (Plan en Liquidación)</t>
  </si>
  <si>
    <t>Estadística y Sistemas  de Información (Plan en Liquidación)</t>
  </si>
  <si>
    <t>Gerencia Social (Plan en Liquidación)</t>
  </si>
  <si>
    <t>Centro de estud. para el arte y la cultura</t>
  </si>
  <si>
    <t>Arquitectura (Plan Liquidación)</t>
  </si>
  <si>
    <t>MODALIDAD  ESCOLARIZADA</t>
  </si>
  <si>
    <t>Medicina Humana (Plan Liquidación)</t>
  </si>
  <si>
    <t>Enseñanza del Inglés (P L)</t>
  </si>
  <si>
    <t>Docencia en Ciencias de Salud</t>
  </si>
  <si>
    <t>Derecho (Plan Liquidación)</t>
  </si>
  <si>
    <t>Sociología (Plan Liquidación)</t>
  </si>
  <si>
    <t>Economía (Plan Liquidación)</t>
  </si>
  <si>
    <t>Antropología Social ((P L)</t>
  </si>
  <si>
    <t>Pedagogía  (Plan Liquidación)</t>
  </si>
  <si>
    <t>Comunicación  (P L)</t>
  </si>
  <si>
    <t>Bibliotecología y Gestión de la Información (P L)</t>
  </si>
  <si>
    <t>MODALIDAD NO ESCOLARIZADA</t>
  </si>
  <si>
    <t>MTRA. ROCIO MORENO VIDAL</t>
  </si>
  <si>
    <t>DIRECTORA DE SERVICIOS ESCOLARES</t>
  </si>
  <si>
    <t>__________________________________</t>
  </si>
  <si>
    <t>___________________________________________</t>
  </si>
  <si>
    <t>MTRA. GUADALUPE GUILLEN DIAZ</t>
  </si>
  <si>
    <t>JEFA DEL DEPARTAMENTO DE CONTROL ESCOLAR</t>
  </si>
  <si>
    <t>FECHA DE CAPTURA: 08/06/2014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</si>
</sst>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1"/>
      <name val="Calibri"/>
      <family val="2"/>
    </font>
    <font>
      <sz val="22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sz val="14"/>
      <name val="Calibri"/>
      <family val="2"/>
    </font>
    <font>
      <sz val="12"/>
      <name val="Calibri"/>
      <family val="2"/>
    </font>
    <font>
      <sz val="10"/>
      <color indexed="8"/>
      <name val="Arial"/>
      <family val="2"/>
    </font>
    <font>
      <sz val="13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8"/>
      <name val="Arial"/>
      <family val="2"/>
    </font>
    <font>
      <b/>
      <sz val="12"/>
      <name val="Calibri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21" fillId="3" borderId="54" applyNumberFormat="0" applyAlignment="0" applyProtection="0"/>
    <xf numFmtId="0" fontId="7" fillId="0" borderId="0"/>
    <xf numFmtId="0" fontId="22" fillId="3" borderId="55" applyNumberFormat="0" applyAlignment="0" applyProtection="0"/>
  </cellStyleXfs>
  <cellXfs count="588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5" fillId="0" borderId="0" xfId="0" applyFont="1" applyBorder="1"/>
    <xf numFmtId="0" fontId="6" fillId="0" borderId="0" xfId="0" applyFont="1"/>
    <xf numFmtId="0" fontId="5" fillId="0" borderId="0" xfId="0" applyFont="1"/>
    <xf numFmtId="0" fontId="6" fillId="0" borderId="0" xfId="0" applyFont="1" applyBorder="1"/>
    <xf numFmtId="0" fontId="1" fillId="0" borderId="1" xfId="0" applyFont="1" applyBorder="1"/>
    <xf numFmtId="0" fontId="8" fillId="0" borderId="0" xfId="0" applyFont="1"/>
    <xf numFmtId="0" fontId="10" fillId="0" borderId="2" xfId="0" applyFont="1" applyBorder="1"/>
    <xf numFmtId="0" fontId="11" fillId="0" borderId="3" xfId="0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/>
    </xf>
    <xf numFmtId="0" fontId="11" fillId="0" borderId="7" xfId="0" applyFont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left"/>
    </xf>
    <xf numFmtId="0" fontId="13" fillId="0" borderId="10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10" xfId="0" applyFont="1" applyBorder="1" applyAlignment="1">
      <alignment horizontal="left" vertical="center"/>
    </xf>
    <xf numFmtId="0" fontId="13" fillId="0" borderId="12" xfId="0" applyFont="1" applyFill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left"/>
    </xf>
    <xf numFmtId="0" fontId="13" fillId="0" borderId="15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11" fillId="0" borderId="9" xfId="0" applyFont="1" applyBorder="1" applyAlignment="1">
      <alignment horizontal="right"/>
    </xf>
    <xf numFmtId="0" fontId="11" fillId="0" borderId="9" xfId="0" applyFont="1" applyFill="1" applyBorder="1" applyAlignment="1">
      <alignment horizontal="right"/>
    </xf>
    <xf numFmtId="0" fontId="11" fillId="0" borderId="17" xfId="0" applyFont="1" applyFill="1" applyBorder="1" applyAlignment="1">
      <alignment horizontal="right"/>
    </xf>
    <xf numFmtId="0" fontId="11" fillId="0" borderId="18" xfId="0" applyFont="1" applyBorder="1" applyAlignment="1">
      <alignment horizontal="center" vertical="center"/>
    </xf>
    <xf numFmtId="0" fontId="11" fillId="0" borderId="14" xfId="0" applyFont="1" applyFill="1" applyBorder="1" applyAlignment="1">
      <alignment horizontal="right"/>
    </xf>
    <xf numFmtId="0" fontId="13" fillId="0" borderId="18" xfId="0" applyFont="1" applyBorder="1" applyAlignment="1">
      <alignment horizontal="left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right"/>
    </xf>
    <xf numFmtId="0" fontId="11" fillId="0" borderId="1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wrapText="1"/>
    </xf>
    <xf numFmtId="0" fontId="11" fillId="0" borderId="0" xfId="0" applyFont="1" applyBorder="1" applyAlignment="1">
      <alignment horizontal="right" wrapText="1"/>
    </xf>
    <xf numFmtId="0" fontId="11" fillId="0" borderId="9" xfId="0" applyFont="1" applyBorder="1" applyAlignment="1">
      <alignment horizontal="left" wrapText="1"/>
    </xf>
    <xf numFmtId="0" fontId="11" fillId="0" borderId="9" xfId="0" applyFont="1" applyBorder="1" applyAlignment="1">
      <alignment horizontal="center" wrapText="1"/>
    </xf>
    <xf numFmtId="0" fontId="11" fillId="0" borderId="9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11" fillId="0" borderId="14" xfId="0" applyFont="1" applyBorder="1" applyAlignment="1">
      <alignment horizontal="center" wrapText="1"/>
    </xf>
    <xf numFmtId="0" fontId="11" fillId="0" borderId="20" xfId="0" applyFont="1" applyBorder="1" applyAlignment="1">
      <alignment horizontal="left" wrapText="1"/>
    </xf>
    <xf numFmtId="0" fontId="11" fillId="0" borderId="10" xfId="0" applyFont="1" applyBorder="1"/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Border="1" applyAlignment="1">
      <alignment horizontal="right" vertical="center"/>
    </xf>
    <xf numFmtId="0" fontId="13" fillId="0" borderId="21" xfId="0" applyFont="1" applyBorder="1" applyAlignment="1">
      <alignment horizontal="right"/>
    </xf>
    <xf numFmtId="0" fontId="11" fillId="0" borderId="21" xfId="0" applyFont="1" applyBorder="1" applyAlignment="1">
      <alignment horizontal="right" vertical="center"/>
    </xf>
    <xf numFmtId="0" fontId="11" fillId="0" borderId="21" xfId="0" applyFont="1" applyFill="1" applyBorder="1" applyAlignment="1">
      <alignment horizontal="right" vertical="center"/>
    </xf>
    <xf numFmtId="0" fontId="11" fillId="0" borderId="9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right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wrapText="1"/>
    </xf>
    <xf numFmtId="0" fontId="11" fillId="0" borderId="21" xfId="0" applyFont="1" applyBorder="1"/>
    <xf numFmtId="0" fontId="11" fillId="0" borderId="19" xfId="0" applyFont="1" applyBorder="1" applyAlignment="1">
      <alignment horizontal="right" wrapText="1"/>
    </xf>
    <xf numFmtId="0" fontId="11" fillId="0" borderId="9" xfId="0" applyFont="1" applyBorder="1" applyAlignment="1">
      <alignment horizontal="center"/>
    </xf>
    <xf numFmtId="0" fontId="13" fillId="0" borderId="9" xfId="0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13" fillId="0" borderId="18" xfId="0" applyFont="1" applyBorder="1" applyAlignment="1">
      <alignment horizontal="left" vertical="center"/>
    </xf>
    <xf numFmtId="0" fontId="13" fillId="0" borderId="0" xfId="0" applyFont="1" applyBorder="1" applyAlignment="1"/>
    <xf numFmtId="0" fontId="11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/>
    </xf>
    <xf numFmtId="0" fontId="11" fillId="0" borderId="23" xfId="0" applyFont="1" applyBorder="1"/>
    <xf numFmtId="0" fontId="13" fillId="0" borderId="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0" fillId="0" borderId="0" xfId="0" applyBorder="1"/>
    <xf numFmtId="0" fontId="13" fillId="0" borderId="21" xfId="0" applyFont="1" applyBorder="1" applyAlignment="1">
      <alignment horizontal="right" wrapText="1"/>
    </xf>
    <xf numFmtId="0" fontId="13" fillId="0" borderId="23" xfId="0" applyFont="1" applyBorder="1" applyAlignment="1">
      <alignment horizontal="right" wrapText="1"/>
    </xf>
    <xf numFmtId="0" fontId="11" fillId="0" borderId="18" xfId="0" applyFont="1" applyBorder="1" applyAlignment="1">
      <alignment horizontal="center" wrapText="1"/>
    </xf>
    <xf numFmtId="0" fontId="11" fillId="0" borderId="19" xfId="0" applyFont="1" applyBorder="1" applyAlignment="1">
      <alignment horizontal="left"/>
    </xf>
    <xf numFmtId="0" fontId="11" fillId="0" borderId="19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1" fillId="0" borderId="19" xfId="0" applyFont="1" applyFill="1" applyBorder="1" applyAlignment="1">
      <alignment horizontal="right"/>
    </xf>
    <xf numFmtId="0" fontId="10" fillId="0" borderId="2" xfId="0" applyFont="1" applyBorder="1" applyAlignment="1">
      <alignment vertical="center"/>
    </xf>
    <xf numFmtId="0" fontId="13" fillId="0" borderId="0" xfId="0" applyFont="1" applyBorder="1"/>
    <xf numFmtId="0" fontId="14" fillId="0" borderId="0" xfId="0" applyFont="1"/>
    <xf numFmtId="0" fontId="15" fillId="0" borderId="0" xfId="0" applyFont="1"/>
    <xf numFmtId="0" fontId="11" fillId="0" borderId="24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19" xfId="0" applyFont="1" applyFill="1" applyBorder="1" applyAlignment="1">
      <alignment horizontal="left"/>
    </xf>
    <xf numFmtId="0" fontId="11" fillId="0" borderId="14" xfId="0" applyFont="1" applyBorder="1" applyAlignment="1">
      <alignment horizontal="left" vertical="center"/>
    </xf>
    <xf numFmtId="0" fontId="13" fillId="0" borderId="25" xfId="0" applyFont="1" applyFill="1" applyBorder="1" applyAlignment="1">
      <alignment horizontal="center"/>
    </xf>
    <xf numFmtId="0" fontId="11" fillId="0" borderId="19" xfId="0" applyFont="1" applyBorder="1" applyAlignment="1">
      <alignment horizontal="center" vertical="center" wrapText="1"/>
    </xf>
    <xf numFmtId="0" fontId="11" fillId="0" borderId="19" xfId="0" quotePrefix="1" applyFont="1" applyBorder="1" applyAlignment="1">
      <alignment horizontal="right" vertical="center"/>
    </xf>
    <xf numFmtId="0" fontId="11" fillId="0" borderId="9" xfId="3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/>
    </xf>
    <xf numFmtId="0" fontId="11" fillId="0" borderId="27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3" fillId="0" borderId="3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1" fillId="4" borderId="14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/>
    </xf>
    <xf numFmtId="0" fontId="23" fillId="0" borderId="0" xfId="0" applyFont="1"/>
    <xf numFmtId="0" fontId="9" fillId="0" borderId="0" xfId="0" applyFont="1"/>
    <xf numFmtId="0" fontId="11" fillId="0" borderId="2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wrapText="1"/>
    </xf>
    <xf numFmtId="0" fontId="13" fillId="0" borderId="5" xfId="0" applyFont="1" applyBorder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24" fillId="0" borderId="9" xfId="0" applyFont="1" applyBorder="1" applyAlignment="1">
      <alignment horizontal="center" wrapText="1"/>
    </xf>
    <xf numFmtId="0" fontId="11" fillId="0" borderId="29" xfId="0" applyFont="1" applyBorder="1" applyAlignment="1">
      <alignment vertical="center" wrapText="1"/>
    </xf>
    <xf numFmtId="0" fontId="10" fillId="0" borderId="2" xfId="0" applyFont="1" applyBorder="1" applyAlignment="1">
      <alignment horizontal="left"/>
    </xf>
    <xf numFmtId="0" fontId="25" fillId="0" borderId="0" xfId="0" applyFont="1" applyBorder="1" applyAlignment="1">
      <alignment horizontal="right" wrapText="1"/>
    </xf>
    <xf numFmtId="0" fontId="24" fillId="0" borderId="0" xfId="0" applyFont="1" applyBorder="1"/>
    <xf numFmtId="0" fontId="13" fillId="0" borderId="6" xfId="0" applyFont="1" applyBorder="1" applyAlignment="1">
      <alignment horizontal="left" vertical="center"/>
    </xf>
    <xf numFmtId="0" fontId="11" fillId="5" borderId="18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left" vertical="center"/>
    </xf>
    <xf numFmtId="0" fontId="0" fillId="5" borderId="0" xfId="0" applyFill="1"/>
    <xf numFmtId="0" fontId="24" fillId="0" borderId="9" xfId="0" applyFont="1" applyFill="1" applyBorder="1" applyAlignment="1">
      <alignment horizontal="center" wrapText="1"/>
    </xf>
    <xf numFmtId="0" fontId="11" fillId="0" borderId="9" xfId="1" applyFont="1" applyFill="1" applyBorder="1" applyAlignment="1">
      <alignment horizontal="left" vertical="center"/>
    </xf>
    <xf numFmtId="0" fontId="11" fillId="0" borderId="9" xfId="1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10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right"/>
    </xf>
    <xf numFmtId="0" fontId="11" fillId="0" borderId="19" xfId="0" applyFont="1" applyFill="1" applyBorder="1" applyAlignment="1">
      <alignment horizontal="left" vertical="center"/>
    </xf>
    <xf numFmtId="0" fontId="9" fillId="0" borderId="0" xfId="0" applyFont="1" applyFill="1"/>
    <xf numFmtId="0" fontId="11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/>
    </xf>
    <xf numFmtId="0" fontId="11" fillId="0" borderId="22" xfId="0" applyFont="1" applyBorder="1" applyAlignment="1">
      <alignment horizontal="left"/>
    </xf>
    <xf numFmtId="0" fontId="11" fillId="0" borderId="22" xfId="0" applyFont="1" applyBorder="1" applyAlignment="1">
      <alignment horizontal="right" wrapText="1"/>
    </xf>
    <xf numFmtId="0" fontId="11" fillId="0" borderId="22" xfId="0" applyFont="1" applyFill="1" applyBorder="1" applyAlignment="1">
      <alignment horizontal="right"/>
    </xf>
    <xf numFmtId="0" fontId="11" fillId="0" borderId="22" xfId="0" applyFont="1" applyBorder="1" applyAlignment="1">
      <alignment horizontal="right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right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11" fillId="0" borderId="30" xfId="0" applyFont="1" applyBorder="1" applyAlignment="1">
      <alignment horizontal="left" vertical="center"/>
    </xf>
    <xf numFmtId="0" fontId="11" fillId="3" borderId="14" xfId="1" applyFont="1" applyBorder="1" applyAlignment="1">
      <alignment horizontal="left"/>
    </xf>
    <xf numFmtId="0" fontId="13" fillId="0" borderId="10" xfId="0" applyFont="1" applyBorder="1" applyAlignment="1">
      <alignment horizontal="right" vertical="center"/>
    </xf>
    <xf numFmtId="0" fontId="11" fillId="0" borderId="31" xfId="0" applyFont="1" applyBorder="1" applyAlignment="1">
      <alignment horizontal="center" wrapText="1"/>
    </xf>
    <xf numFmtId="0" fontId="11" fillId="0" borderId="32" xfId="0" applyFont="1" applyBorder="1" applyAlignment="1">
      <alignment horizontal="center" wrapText="1"/>
    </xf>
    <xf numFmtId="0" fontId="11" fillId="0" borderId="33" xfId="0" applyFont="1" applyBorder="1" applyAlignment="1">
      <alignment horizontal="center" wrapText="1"/>
    </xf>
    <xf numFmtId="0" fontId="11" fillId="0" borderId="33" xfId="0" applyFont="1" applyFill="1" applyBorder="1" applyAlignment="1">
      <alignment horizontal="center" wrapText="1"/>
    </xf>
    <xf numFmtId="0" fontId="13" fillId="0" borderId="28" xfId="0" applyFont="1" applyBorder="1" applyAlignment="1"/>
    <xf numFmtId="0" fontId="19" fillId="2" borderId="20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2" borderId="34" xfId="0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11" fillId="0" borderId="24" xfId="0" applyFont="1" applyBorder="1" applyAlignment="1">
      <alignment horizontal="right" wrapText="1"/>
    </xf>
    <xf numFmtId="0" fontId="11" fillId="0" borderId="32" xfId="0" applyFont="1" applyBorder="1" applyAlignment="1">
      <alignment horizontal="right" wrapText="1"/>
    </xf>
    <xf numFmtId="0" fontId="11" fillId="0" borderId="32" xfId="0" applyFont="1" applyBorder="1" applyAlignment="1">
      <alignment horizontal="right"/>
    </xf>
    <xf numFmtId="0" fontId="11" fillId="0" borderId="33" xfId="0" applyFont="1" applyBorder="1" applyAlignment="1">
      <alignment horizontal="right"/>
    </xf>
    <xf numFmtId="0" fontId="13" fillId="0" borderId="7" xfId="0" applyFont="1" applyFill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wrapText="1"/>
    </xf>
    <xf numFmtId="0" fontId="11" fillId="0" borderId="7" xfId="0" applyFont="1" applyBorder="1" applyAlignment="1">
      <alignment horizontal="left" vertical="center"/>
    </xf>
    <xf numFmtId="0" fontId="9" fillId="0" borderId="37" xfId="0" applyFont="1" applyFill="1" applyBorder="1" applyAlignment="1">
      <alignment horizontal="left" wrapText="1"/>
    </xf>
    <xf numFmtId="0" fontId="9" fillId="0" borderId="34" xfId="0" applyFont="1" applyFill="1" applyBorder="1" applyAlignment="1">
      <alignment horizontal="left" wrapText="1"/>
    </xf>
    <xf numFmtId="0" fontId="9" fillId="0" borderId="20" xfId="0" applyFont="1" applyFill="1" applyBorder="1" applyAlignment="1">
      <alignment horizontal="left" wrapText="1"/>
    </xf>
    <xf numFmtId="0" fontId="9" fillId="0" borderId="13" xfId="0" applyFont="1" applyBorder="1" applyAlignment="1">
      <alignment wrapText="1"/>
    </xf>
    <xf numFmtId="0" fontId="9" fillId="0" borderId="31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14" xfId="0" applyFont="1" applyFill="1" applyBorder="1" applyAlignment="1"/>
    <xf numFmtId="0" fontId="9" fillId="0" borderId="38" xfId="0" applyFont="1" applyFill="1" applyBorder="1" applyAlignment="1"/>
    <xf numFmtId="0" fontId="9" fillId="0" borderId="34" xfId="0" applyFont="1" applyBorder="1" applyAlignment="1"/>
    <xf numFmtId="0" fontId="9" fillId="0" borderId="32" xfId="0" applyFont="1" applyBorder="1" applyAlignment="1"/>
    <xf numFmtId="0" fontId="9" fillId="0" borderId="9" xfId="0" applyFont="1" applyBorder="1" applyAlignment="1">
      <alignment wrapText="1"/>
    </xf>
    <xf numFmtId="0" fontId="9" fillId="0" borderId="9" xfId="0" applyFont="1" applyBorder="1" applyAlignment="1"/>
    <xf numFmtId="0" fontId="9" fillId="0" borderId="9" xfId="0" applyFont="1" applyFill="1" applyBorder="1" applyAlignment="1"/>
    <xf numFmtId="0" fontId="9" fillId="0" borderId="17" xfId="0" applyFont="1" applyFill="1" applyBorder="1" applyAlignment="1"/>
    <xf numFmtId="0" fontId="9" fillId="0" borderId="20" xfId="0" applyFont="1" applyBorder="1" applyAlignment="1"/>
    <xf numFmtId="0" fontId="9" fillId="0" borderId="33" xfId="0" applyFont="1" applyBorder="1" applyAlignment="1"/>
    <xf numFmtId="0" fontId="9" fillId="0" borderId="19" xfId="0" applyFont="1" applyBorder="1" applyAlignment="1"/>
    <xf numFmtId="0" fontId="9" fillId="0" borderId="19" xfId="0" applyFont="1" applyFill="1" applyBorder="1" applyAlignment="1"/>
    <xf numFmtId="0" fontId="9" fillId="0" borderId="39" xfId="0" applyFont="1" applyFill="1" applyBorder="1" applyAlignment="1"/>
    <xf numFmtId="0" fontId="9" fillId="0" borderId="20" xfId="0" applyFont="1" applyFill="1" applyBorder="1" applyAlignment="1"/>
    <xf numFmtId="0" fontId="9" fillId="0" borderId="33" xfId="0" applyFont="1" applyFill="1" applyBorder="1" applyAlignment="1"/>
    <xf numFmtId="0" fontId="9" fillId="0" borderId="14" xfId="0" applyFont="1" applyFill="1" applyBorder="1" applyAlignment="1">
      <alignment wrapText="1"/>
    </xf>
    <xf numFmtId="0" fontId="9" fillId="0" borderId="2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18" xfId="0" applyFont="1" applyBorder="1" applyAlignment="1">
      <alignment vertical="center" wrapText="1"/>
    </xf>
    <xf numFmtId="0" fontId="9" fillId="0" borderId="19" xfId="0" applyFont="1" applyFill="1" applyBorder="1" applyAlignment="1">
      <alignment vertical="center"/>
    </xf>
    <xf numFmtId="0" fontId="9" fillId="0" borderId="39" xfId="0" applyFont="1" applyFill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2" borderId="14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/>
    </xf>
    <xf numFmtId="0" fontId="9" fillId="0" borderId="19" xfId="0" applyFont="1" applyFill="1" applyBorder="1" applyAlignment="1">
      <alignment horizontal="left"/>
    </xf>
    <xf numFmtId="0" fontId="9" fillId="0" borderId="37" xfId="0" applyFont="1" applyBorder="1" applyAlignment="1">
      <alignment horizontal="right" wrapText="1"/>
    </xf>
    <xf numFmtId="0" fontId="9" fillId="0" borderId="22" xfId="0" applyFont="1" applyBorder="1" applyAlignment="1">
      <alignment horizontal="right" wrapText="1"/>
    </xf>
    <xf numFmtId="0" fontId="9" fillId="0" borderId="19" xfId="0" applyFont="1" applyFill="1" applyBorder="1" applyAlignment="1">
      <alignment horizontal="right"/>
    </xf>
    <xf numFmtId="0" fontId="9" fillId="0" borderId="22" xfId="0" applyFont="1" applyBorder="1" applyAlignment="1">
      <alignment horizontal="right"/>
    </xf>
    <xf numFmtId="0" fontId="9" fillId="0" borderId="22" xfId="0" applyFont="1" applyFill="1" applyBorder="1" applyAlignment="1">
      <alignment horizontal="right"/>
    </xf>
    <xf numFmtId="0" fontId="9" fillId="0" borderId="40" xfId="0" applyFont="1" applyFill="1" applyBorder="1" applyAlignment="1">
      <alignment horizontal="right"/>
    </xf>
    <xf numFmtId="0" fontId="9" fillId="0" borderId="34" xfId="0" quotePrefix="1" applyFont="1" applyBorder="1" applyAlignment="1">
      <alignment horizontal="right"/>
    </xf>
    <xf numFmtId="0" fontId="9" fillId="0" borderId="9" xfId="0" quotePrefix="1" applyFont="1" applyBorder="1" applyAlignment="1">
      <alignment horizontal="right"/>
    </xf>
    <xf numFmtId="0" fontId="9" fillId="0" borderId="9" xfId="0" applyFont="1" applyBorder="1" applyAlignment="1">
      <alignment horizontal="right" wrapText="1"/>
    </xf>
    <xf numFmtId="0" fontId="9" fillId="0" borderId="9" xfId="0" applyFont="1" applyBorder="1" applyAlignment="1">
      <alignment horizontal="right"/>
    </xf>
    <xf numFmtId="0" fontId="9" fillId="0" borderId="9" xfId="0" applyFont="1" applyFill="1" applyBorder="1" applyAlignment="1">
      <alignment horizontal="right"/>
    </xf>
    <xf numFmtId="0" fontId="9" fillId="0" borderId="17" xfId="0" applyFont="1" applyFill="1" applyBorder="1" applyAlignment="1">
      <alignment horizontal="right"/>
    </xf>
    <xf numFmtId="0" fontId="9" fillId="0" borderId="34" xfId="0" applyFont="1" applyBorder="1" applyAlignment="1">
      <alignment horizontal="right"/>
    </xf>
    <xf numFmtId="0" fontId="9" fillId="0" borderId="20" xfId="0" applyFont="1" applyBorder="1" applyAlignment="1">
      <alignment horizontal="right"/>
    </xf>
    <xf numFmtId="0" fontId="9" fillId="0" borderId="19" xfId="0" applyFont="1" applyBorder="1" applyAlignment="1">
      <alignment horizontal="right"/>
    </xf>
    <xf numFmtId="0" fontId="9" fillId="0" borderId="19" xfId="0" applyFont="1" applyBorder="1" applyAlignment="1">
      <alignment horizontal="right" wrapText="1"/>
    </xf>
    <xf numFmtId="0" fontId="9" fillId="0" borderId="39" xfId="0" applyFont="1" applyFill="1" applyBorder="1" applyAlignment="1">
      <alignment horizontal="right"/>
    </xf>
    <xf numFmtId="0" fontId="9" fillId="0" borderId="4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41" xfId="0" applyFont="1" applyFill="1" applyBorder="1" applyAlignment="1">
      <alignment horizontal="right"/>
    </xf>
    <xf numFmtId="0" fontId="9" fillId="0" borderId="18" xfId="0" applyFont="1" applyFill="1" applyBorder="1" applyAlignment="1">
      <alignment horizontal="right"/>
    </xf>
    <xf numFmtId="0" fontId="9" fillId="0" borderId="14" xfId="0" applyFont="1" applyBorder="1" applyAlignment="1">
      <alignment horizontal="right" wrapText="1"/>
    </xf>
    <xf numFmtId="0" fontId="9" fillId="0" borderId="14" xfId="0" applyFont="1" applyFill="1" applyBorder="1" applyAlignment="1">
      <alignment horizontal="right"/>
    </xf>
    <xf numFmtId="0" fontId="9" fillId="0" borderId="38" xfId="0" applyFont="1" applyFill="1" applyBorder="1" applyAlignment="1">
      <alignment horizontal="right"/>
    </xf>
    <xf numFmtId="0" fontId="9" fillId="0" borderId="39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9" fillId="0" borderId="41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/>
    </xf>
    <xf numFmtId="0" fontId="9" fillId="0" borderId="20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 wrapText="1"/>
    </xf>
    <xf numFmtId="0" fontId="9" fillId="0" borderId="18" xfId="0" applyFont="1" applyFill="1" applyBorder="1" applyAlignment="1">
      <alignment horizontal="right" vertical="center"/>
    </xf>
    <xf numFmtId="0" fontId="9" fillId="0" borderId="42" xfId="0" applyFont="1" applyFill="1" applyBorder="1" applyAlignment="1">
      <alignment horizontal="right" vertical="center"/>
    </xf>
    <xf numFmtId="0" fontId="17" fillId="0" borderId="10" xfId="0" applyFont="1" applyBorder="1" applyAlignment="1">
      <alignment horizontal="right" wrapText="1"/>
    </xf>
    <xf numFmtId="0" fontId="17" fillId="0" borderId="11" xfId="0" applyFont="1" applyBorder="1" applyAlignment="1">
      <alignment horizontal="right" wrapText="1"/>
    </xf>
    <xf numFmtId="0" fontId="9" fillId="3" borderId="13" xfId="1" applyFont="1" applyBorder="1" applyAlignment="1">
      <alignment horizontal="left" vertical="center"/>
    </xf>
    <xf numFmtId="0" fontId="9" fillId="3" borderId="14" xfId="1" applyFont="1" applyBorder="1" applyAlignment="1">
      <alignment horizontal="left"/>
    </xf>
    <xf numFmtId="0" fontId="9" fillId="0" borderId="34" xfId="1" applyFont="1" applyFill="1" applyBorder="1" applyAlignment="1">
      <alignment horizontal="left" vertical="center" wrapText="1"/>
    </xf>
    <xf numFmtId="0" fontId="9" fillId="0" borderId="9" xfId="1" applyFont="1" applyFill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3" borderId="14" xfId="1" applyFont="1" applyBorder="1" applyAlignment="1"/>
    <xf numFmtId="0" fontId="9" fillId="3" borderId="14" xfId="1" applyFont="1" applyBorder="1" applyAlignment="1">
      <alignment vertical="center" wrapText="1"/>
    </xf>
    <xf numFmtId="0" fontId="9" fillId="3" borderId="14" xfId="1" applyFont="1" applyBorder="1" applyAlignment="1">
      <alignment vertical="center"/>
    </xf>
    <xf numFmtId="0" fontId="9" fillId="3" borderId="38" xfId="1" applyFont="1" applyBorder="1" applyAlignment="1">
      <alignment vertical="center" wrapText="1"/>
    </xf>
    <xf numFmtId="0" fontId="9" fillId="0" borderId="9" xfId="1" applyFont="1" applyFill="1" applyBorder="1" applyAlignment="1">
      <alignment vertical="center" wrapText="1"/>
    </xf>
    <xf numFmtId="0" fontId="9" fillId="0" borderId="9" xfId="1" applyFont="1" applyFill="1" applyBorder="1" applyAlignment="1">
      <alignment vertical="center"/>
    </xf>
    <xf numFmtId="0" fontId="9" fillId="0" borderId="17" xfId="1" applyFont="1" applyFill="1" applyBorder="1" applyAlignment="1">
      <alignment vertical="center" wrapText="1"/>
    </xf>
    <xf numFmtId="0" fontId="9" fillId="0" borderId="9" xfId="1" applyFont="1" applyFill="1" applyBorder="1" applyAlignment="1"/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36" xfId="0" applyFont="1" applyBorder="1" applyAlignment="1">
      <alignment vertical="center"/>
    </xf>
    <xf numFmtId="0" fontId="9" fillId="0" borderId="36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9" fillId="0" borderId="10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13" xfId="0" applyFont="1" applyFill="1" applyBorder="1" applyAlignment="1">
      <alignment horizontal="left" wrapText="1"/>
    </xf>
    <xf numFmtId="0" fontId="9" fillId="0" borderId="14" xfId="0" applyFont="1" applyFill="1" applyBorder="1" applyAlignment="1">
      <alignment horizontal="left" wrapText="1"/>
    </xf>
    <xf numFmtId="0" fontId="9" fillId="0" borderId="34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 wrapText="1"/>
    </xf>
    <xf numFmtId="0" fontId="9" fillId="0" borderId="38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 wrapText="1"/>
    </xf>
    <xf numFmtId="0" fontId="9" fillId="0" borderId="17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 wrapText="1"/>
    </xf>
    <xf numFmtId="0" fontId="9" fillId="0" borderId="39" xfId="0" applyFont="1" applyBorder="1" applyAlignment="1">
      <alignment horizontal="right" vertical="center" wrapText="1"/>
    </xf>
    <xf numFmtId="0" fontId="9" fillId="0" borderId="9" xfId="0" quotePrefix="1" applyFont="1" applyBorder="1" applyAlignment="1">
      <alignment horizontal="right" vertical="center"/>
    </xf>
    <xf numFmtId="0" fontId="17" fillId="0" borderId="36" xfId="0" applyFont="1" applyBorder="1" applyAlignment="1">
      <alignment horizontal="right" vertical="center" wrapText="1"/>
    </xf>
    <xf numFmtId="0" fontId="17" fillId="0" borderId="44" xfId="0" applyFont="1" applyBorder="1" applyAlignment="1">
      <alignment horizontal="righ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left" vertical="center" wrapText="1"/>
    </xf>
    <xf numFmtId="0" fontId="19" fillId="0" borderId="34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9" fillId="0" borderId="22" xfId="0" applyFont="1" applyBorder="1" applyAlignment="1">
      <alignment horizontal="right" vertical="center" wrapText="1"/>
    </xf>
    <xf numFmtId="0" fontId="9" fillId="0" borderId="40" xfId="0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right" vertical="center"/>
    </xf>
    <xf numFmtId="0" fontId="9" fillId="0" borderId="38" xfId="0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right" vertical="center" wrapText="1"/>
    </xf>
    <xf numFmtId="0" fontId="9" fillId="0" borderId="17" xfId="0" applyFont="1" applyFill="1" applyBorder="1" applyAlignment="1">
      <alignment horizontal="right" vertical="center" wrapText="1"/>
    </xf>
    <xf numFmtId="0" fontId="9" fillId="0" borderId="37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9" fillId="0" borderId="34" xfId="0" applyFont="1" applyBorder="1" applyAlignment="1">
      <alignment horizontal="left" wrapText="1"/>
    </xf>
    <xf numFmtId="0" fontId="9" fillId="0" borderId="20" xfId="0" applyFont="1" applyBorder="1" applyAlignment="1">
      <alignment horizontal="left" wrapText="1"/>
    </xf>
    <xf numFmtId="0" fontId="9" fillId="0" borderId="19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wrapText="1"/>
    </xf>
    <xf numFmtId="0" fontId="9" fillId="0" borderId="14" xfId="0" applyFont="1" applyBorder="1" applyAlignment="1">
      <alignment horizontal="left" vertical="center" wrapText="1"/>
    </xf>
    <xf numFmtId="0" fontId="9" fillId="0" borderId="45" xfId="0" applyFont="1" applyBorder="1" applyAlignment="1">
      <alignment vertical="center"/>
    </xf>
    <xf numFmtId="0" fontId="9" fillId="0" borderId="19" xfId="0" quotePrefix="1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9" fillId="0" borderId="38" xfId="0" applyFont="1" applyBorder="1" applyAlignment="1">
      <alignment horizontal="right" vertical="center"/>
    </xf>
    <xf numFmtId="0" fontId="9" fillId="0" borderId="19" xfId="0" applyFont="1" applyFill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9" xfId="0" applyFont="1" applyFill="1" applyBorder="1" applyAlignment="1">
      <alignment horizontal="left" wrapText="1"/>
    </xf>
    <xf numFmtId="0" fontId="9" fillId="0" borderId="46" xfId="0" applyFont="1" applyBorder="1"/>
    <xf numFmtId="0" fontId="9" fillId="0" borderId="18" xfId="0" applyFont="1" applyBorder="1" applyAlignment="1">
      <alignment horizontal="left" wrapText="1"/>
    </xf>
    <xf numFmtId="0" fontId="9" fillId="0" borderId="19" xfId="0" applyFont="1" applyBorder="1" applyAlignment="1">
      <alignment horizontal="left" wrapText="1"/>
    </xf>
    <xf numFmtId="0" fontId="9" fillId="0" borderId="19" xfId="2" applyFont="1" applyBorder="1"/>
    <xf numFmtId="0" fontId="9" fillId="0" borderId="9" xfId="2" applyFont="1" applyBorder="1"/>
    <xf numFmtId="0" fontId="9" fillId="0" borderId="22" xfId="0" applyFont="1" applyBorder="1" applyAlignment="1">
      <alignment horizontal="right" vertical="center"/>
    </xf>
    <xf numFmtId="0" fontId="9" fillId="0" borderId="40" xfId="0" applyFont="1" applyBorder="1" applyAlignment="1">
      <alignment horizontal="right" vertical="center" wrapText="1"/>
    </xf>
    <xf numFmtId="0" fontId="9" fillId="0" borderId="9" xfId="3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center" wrapText="1"/>
    </xf>
    <xf numFmtId="0" fontId="11" fillId="0" borderId="32" xfId="3" applyFont="1" applyFill="1" applyBorder="1" applyAlignment="1">
      <alignment horizontal="center" wrapText="1"/>
    </xf>
    <xf numFmtId="0" fontId="11" fillId="4" borderId="32" xfId="3" applyFont="1" applyFill="1" applyBorder="1" applyAlignment="1">
      <alignment horizontal="center" wrapText="1"/>
    </xf>
    <xf numFmtId="0" fontId="11" fillId="0" borderId="32" xfId="3" applyFont="1" applyFill="1" applyBorder="1"/>
    <xf numFmtId="0" fontId="9" fillId="0" borderId="37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right" vertical="center" wrapText="1"/>
    </xf>
    <xf numFmtId="0" fontId="9" fillId="0" borderId="34" xfId="0" quotePrefix="1" applyFont="1" applyBorder="1" applyAlignment="1">
      <alignment horizontal="right" vertical="center"/>
    </xf>
    <xf numFmtId="0" fontId="9" fillId="0" borderId="20" xfId="0" quotePrefix="1" applyFont="1" applyBorder="1" applyAlignment="1">
      <alignment horizontal="right" vertical="center"/>
    </xf>
    <xf numFmtId="0" fontId="9" fillId="0" borderId="34" xfId="0" quotePrefix="1" applyFont="1" applyFill="1" applyBorder="1" applyAlignment="1">
      <alignment horizontal="right" vertical="center"/>
    </xf>
    <xf numFmtId="0" fontId="9" fillId="0" borderId="9" xfId="0" quotePrefix="1" applyFont="1" applyFill="1" applyBorder="1" applyAlignment="1">
      <alignment horizontal="right" vertical="center"/>
    </xf>
    <xf numFmtId="0" fontId="9" fillId="0" borderId="34" xfId="3" quotePrefix="1" applyFont="1" applyFill="1" applyBorder="1" applyAlignment="1">
      <alignment horizontal="right" vertical="center"/>
    </xf>
    <xf numFmtId="0" fontId="9" fillId="0" borderId="9" xfId="3" quotePrefix="1" applyFont="1" applyFill="1" applyBorder="1" applyAlignment="1">
      <alignment horizontal="right" vertical="center"/>
    </xf>
    <xf numFmtId="0" fontId="9" fillId="0" borderId="9" xfId="3" applyFont="1" applyFill="1" applyBorder="1" applyAlignment="1">
      <alignment horizontal="right" vertical="center" wrapText="1"/>
    </xf>
    <xf numFmtId="0" fontId="9" fillId="0" borderId="9" xfId="3" applyFont="1" applyFill="1" applyBorder="1" applyAlignment="1">
      <alignment horizontal="right" vertical="center"/>
    </xf>
    <xf numFmtId="0" fontId="9" fillId="0" borderId="17" xfId="3" applyFont="1" applyFill="1" applyBorder="1" applyAlignment="1">
      <alignment horizontal="right" vertical="center" wrapText="1"/>
    </xf>
    <xf numFmtId="0" fontId="9" fillId="0" borderId="34" xfId="3" applyFont="1" applyFill="1" applyBorder="1" applyAlignment="1">
      <alignment horizontal="right" vertical="center"/>
    </xf>
    <xf numFmtId="0" fontId="9" fillId="0" borderId="47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9" fillId="0" borderId="40" xfId="0" applyFont="1" applyFill="1" applyBorder="1" applyAlignment="1">
      <alignment horizontal="right"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right" vertical="top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36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right" vertical="center" wrapText="1"/>
    </xf>
    <xf numFmtId="0" fontId="9" fillId="0" borderId="15" xfId="0" applyFont="1" applyFill="1" applyBorder="1" applyAlignment="1">
      <alignment horizontal="right" vertical="center"/>
    </xf>
    <xf numFmtId="0" fontId="9" fillId="0" borderId="16" xfId="0" applyFont="1" applyBorder="1" applyAlignment="1">
      <alignment horizontal="right" vertical="center" wrapText="1"/>
    </xf>
    <xf numFmtId="0" fontId="9" fillId="0" borderId="14" xfId="0" applyFont="1" applyBorder="1" applyAlignment="1">
      <alignment horizontal="right"/>
    </xf>
    <xf numFmtId="0" fontId="9" fillId="0" borderId="38" xfId="0" applyFont="1" applyBorder="1" applyAlignment="1">
      <alignment horizontal="right" wrapText="1"/>
    </xf>
    <xf numFmtId="0" fontId="9" fillId="0" borderId="38" xfId="0" applyFont="1" applyFill="1" applyBorder="1" applyAlignment="1">
      <alignment horizontal="right" wrapText="1"/>
    </xf>
    <xf numFmtId="0" fontId="9" fillId="0" borderId="18" xfId="0" applyFont="1" applyBorder="1" applyAlignment="1">
      <alignment horizontal="right" wrapText="1"/>
    </xf>
    <xf numFmtId="0" fontId="9" fillId="0" borderId="18" xfId="0" applyFont="1" applyBorder="1" applyAlignment="1">
      <alignment horizontal="right"/>
    </xf>
    <xf numFmtId="0" fontId="9" fillId="0" borderId="42" xfId="0" applyFont="1" applyBorder="1" applyAlignment="1">
      <alignment horizontal="right" wrapText="1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/>
    </xf>
    <xf numFmtId="0" fontId="9" fillId="0" borderId="34" xfId="0" applyFont="1" applyBorder="1" applyAlignment="1">
      <alignment horizontal="left" vertical="center"/>
    </xf>
    <xf numFmtId="0" fontId="9" fillId="0" borderId="9" xfId="0" applyFont="1" applyBorder="1" applyAlignment="1">
      <alignment horizontal="left"/>
    </xf>
    <xf numFmtId="0" fontId="9" fillId="0" borderId="34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37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right" wrapText="1"/>
    </xf>
    <xf numFmtId="0" fontId="9" fillId="0" borderId="9" xfId="2" applyFont="1" applyFill="1" applyBorder="1" applyAlignment="1">
      <alignment horizontal="right" vertical="center" wrapText="1"/>
    </xf>
    <xf numFmtId="0" fontId="9" fillId="0" borderId="15" xfId="0" applyFont="1" applyBorder="1" applyAlignment="1">
      <alignment horizontal="right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14" xfId="0" applyFont="1" applyBorder="1" applyAlignment="1">
      <alignment vertical="center" wrapText="1"/>
    </xf>
    <xf numFmtId="0" fontId="9" fillId="0" borderId="14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9" fillId="0" borderId="9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 wrapText="1"/>
    </xf>
    <xf numFmtId="0" fontId="9" fillId="0" borderId="9" xfId="0" applyFont="1" applyFill="1" applyBorder="1"/>
    <xf numFmtId="0" fontId="9" fillId="0" borderId="14" xfId="0" applyFont="1" applyBorder="1" applyAlignment="1"/>
    <xf numFmtId="0" fontId="9" fillId="0" borderId="38" xfId="0" applyFont="1" applyBorder="1" applyAlignment="1">
      <alignment wrapText="1"/>
    </xf>
    <xf numFmtId="0" fontId="9" fillId="0" borderId="10" xfId="0" applyFont="1" applyFill="1" applyBorder="1"/>
    <xf numFmtId="0" fontId="9" fillId="0" borderId="22" xfId="0" applyFont="1" applyBorder="1"/>
    <xf numFmtId="0" fontId="9" fillId="0" borderId="14" xfId="0" applyFont="1" applyBorder="1"/>
    <xf numFmtId="0" fontId="9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left"/>
    </xf>
    <xf numFmtId="0" fontId="9" fillId="0" borderId="19" xfId="0" applyFont="1" applyFill="1" applyBorder="1"/>
    <xf numFmtId="0" fontId="9" fillId="0" borderId="5" xfId="0" applyFont="1" applyBorder="1"/>
    <xf numFmtId="0" fontId="9" fillId="0" borderId="20" xfId="0" applyFont="1" applyBorder="1" applyAlignment="1">
      <alignment horizontal="left" vertical="center"/>
    </xf>
    <xf numFmtId="0" fontId="9" fillId="0" borderId="48" xfId="0" applyFont="1" applyBorder="1" applyAlignment="1">
      <alignment vertical="center"/>
    </xf>
    <xf numFmtId="0" fontId="9" fillId="0" borderId="6" xfId="0" applyFont="1" applyBorder="1"/>
    <xf numFmtId="0" fontId="9" fillId="0" borderId="18" xfId="0" applyFont="1" applyFill="1" applyBorder="1" applyAlignment="1">
      <alignment horizontal="left" wrapText="1"/>
    </xf>
    <xf numFmtId="0" fontId="9" fillId="0" borderId="0" xfId="0" applyFont="1" applyBorder="1"/>
    <xf numFmtId="0" fontId="9" fillId="5" borderId="18" xfId="0" applyFont="1" applyFill="1" applyBorder="1" applyAlignment="1">
      <alignment horizontal="right" vertical="center"/>
    </xf>
    <xf numFmtId="0" fontId="9" fillId="5" borderId="14" xfId="0" applyFont="1" applyFill="1" applyBorder="1" applyAlignment="1">
      <alignment horizontal="right" vertical="center" wrapText="1"/>
    </xf>
    <xf numFmtId="0" fontId="9" fillId="5" borderId="10" xfId="0" applyFont="1" applyFill="1" applyBorder="1" applyAlignment="1">
      <alignment horizontal="right" vertical="center"/>
    </xf>
    <xf numFmtId="0" fontId="9" fillId="5" borderId="9" xfId="0" applyFont="1" applyFill="1" applyBorder="1" applyAlignment="1">
      <alignment horizontal="right" vertical="center"/>
    </xf>
    <xf numFmtId="0" fontId="9" fillId="5" borderId="14" xfId="0" applyFont="1" applyFill="1" applyBorder="1" applyAlignment="1">
      <alignment horizontal="right" vertical="center"/>
    </xf>
    <xf numFmtId="0" fontId="9" fillId="5" borderId="42" xfId="0" applyFont="1" applyFill="1" applyBorder="1" applyAlignment="1">
      <alignment horizontal="right" vertical="center"/>
    </xf>
    <xf numFmtId="0" fontId="9" fillId="5" borderId="41" xfId="0" applyFont="1" applyFill="1" applyBorder="1" applyAlignment="1">
      <alignment horizontal="left" vertical="center" wrapText="1"/>
    </xf>
    <xf numFmtId="0" fontId="9" fillId="5" borderId="18" xfId="0" applyFont="1" applyFill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right" vertical="center"/>
    </xf>
    <xf numFmtId="0" fontId="17" fillId="0" borderId="10" xfId="0" applyFont="1" applyBorder="1"/>
    <xf numFmtId="0" fontId="9" fillId="0" borderId="3" xfId="0" applyFont="1" applyFill="1" applyBorder="1" applyAlignment="1">
      <alignment horizontal="justify" vertical="center"/>
    </xf>
    <xf numFmtId="0" fontId="17" fillId="0" borderId="10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17" fillId="0" borderId="15" xfId="0" applyFont="1" applyBorder="1"/>
    <xf numFmtId="0" fontId="9" fillId="0" borderId="9" xfId="0" applyFont="1" applyBorder="1" applyAlignment="1">
      <alignment vertical="top" wrapText="1"/>
    </xf>
    <xf numFmtId="0" fontId="11" fillId="0" borderId="37" xfId="0" applyFont="1" applyBorder="1" applyAlignment="1">
      <alignment horizontal="center" vertical="center"/>
    </xf>
    <xf numFmtId="0" fontId="13" fillId="0" borderId="22" xfId="0" applyFont="1" applyBorder="1" applyAlignment="1">
      <alignment horizontal="left"/>
    </xf>
    <xf numFmtId="0" fontId="9" fillId="0" borderId="17" xfId="0" applyFont="1" applyBorder="1" applyAlignment="1">
      <alignment horizontal="right" wrapText="1"/>
    </xf>
    <xf numFmtId="0" fontId="17" fillId="0" borderId="16" xfId="0" applyFont="1" applyBorder="1"/>
    <xf numFmtId="0" fontId="9" fillId="0" borderId="34" xfId="0" applyFont="1" applyBorder="1" applyAlignment="1">
      <alignment horizontal="justify" vertical="center"/>
    </xf>
    <xf numFmtId="0" fontId="13" fillId="0" borderId="9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49" xfId="0" applyFont="1" applyFill="1" applyBorder="1" applyAlignment="1">
      <alignment horizontal="right" vertical="center"/>
    </xf>
    <xf numFmtId="0" fontId="9" fillId="0" borderId="37" xfId="0" applyFont="1" applyBorder="1" applyAlignment="1">
      <alignment horizontal="left" vertical="center"/>
    </xf>
    <xf numFmtId="0" fontId="9" fillId="0" borderId="22" xfId="0" applyFont="1" applyBorder="1" applyAlignment="1">
      <alignment horizontal="left"/>
    </xf>
    <xf numFmtId="0" fontId="11" fillId="0" borderId="22" xfId="0" applyFont="1" applyBorder="1" applyAlignment="1">
      <alignment horizontal="center"/>
    </xf>
    <xf numFmtId="0" fontId="11" fillId="0" borderId="40" xfId="0" applyFont="1" applyBorder="1" applyAlignment="1">
      <alignment horizontal="right" wrapText="1"/>
    </xf>
    <xf numFmtId="0" fontId="9" fillId="0" borderId="34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right" wrapText="1"/>
    </xf>
    <xf numFmtId="0" fontId="9" fillId="0" borderId="16" xfId="0" applyFont="1" applyBorder="1" applyAlignment="1">
      <alignment horizontal="right"/>
    </xf>
    <xf numFmtId="0" fontId="9" fillId="0" borderId="19" xfId="0" applyFont="1" applyBorder="1" applyAlignment="1">
      <alignment horizontal="center"/>
    </xf>
    <xf numFmtId="0" fontId="9" fillId="0" borderId="19" xfId="0" applyFont="1" applyBorder="1"/>
    <xf numFmtId="0" fontId="9" fillId="0" borderId="19" xfId="0" applyFont="1" applyBorder="1" applyAlignment="1">
      <alignment wrapText="1"/>
    </xf>
    <xf numFmtId="0" fontId="9" fillId="0" borderId="19" xfId="0" applyFont="1" applyFill="1" applyBorder="1" applyAlignment="1">
      <alignment wrapText="1"/>
    </xf>
    <xf numFmtId="0" fontId="9" fillId="0" borderId="18" xfId="0" applyFont="1" applyBorder="1" applyAlignment="1"/>
    <xf numFmtId="0" fontId="9" fillId="0" borderId="42" xfId="0" applyFont="1" applyBorder="1" applyAlignment="1">
      <alignment wrapText="1"/>
    </xf>
    <xf numFmtId="0" fontId="9" fillId="0" borderId="10" xfId="0" applyFont="1" applyFill="1" applyBorder="1" applyAlignment="1">
      <alignment horizontal="right"/>
    </xf>
    <xf numFmtId="0" fontId="9" fillId="0" borderId="19" xfId="0" applyFont="1" applyBorder="1" applyAlignment="1">
      <alignment horizontal="left" vertical="center"/>
    </xf>
    <xf numFmtId="0" fontId="11" fillId="0" borderId="33" xfId="0" applyFont="1" applyBorder="1" applyAlignment="1">
      <alignment horizontal="center"/>
    </xf>
    <xf numFmtId="0" fontId="11" fillId="0" borderId="18" xfId="0" applyFont="1" applyBorder="1" applyAlignment="1">
      <alignment horizontal="left"/>
    </xf>
    <xf numFmtId="0" fontId="9" fillId="0" borderId="18" xfId="0" applyFont="1" applyBorder="1" applyAlignment="1">
      <alignment wrapText="1"/>
    </xf>
    <xf numFmtId="0" fontId="17" fillId="0" borderId="10" xfId="0" applyFont="1" applyFill="1" applyBorder="1"/>
    <xf numFmtId="0" fontId="17" fillId="0" borderId="11" xfId="0" applyFont="1" applyBorder="1"/>
    <xf numFmtId="0" fontId="9" fillId="0" borderId="40" xfId="0" applyFont="1" applyBorder="1"/>
    <xf numFmtId="0" fontId="9" fillId="0" borderId="43" xfId="0" applyFont="1" applyBorder="1" applyAlignment="1">
      <alignment horizontal="left"/>
    </xf>
    <xf numFmtId="0" fontId="9" fillId="0" borderId="36" xfId="0" applyFont="1" applyFill="1" applyBorder="1" applyAlignment="1">
      <alignment horizontal="left"/>
    </xf>
    <xf numFmtId="0" fontId="11" fillId="0" borderId="36" xfId="0" applyFont="1" applyBorder="1" applyAlignment="1">
      <alignment horizontal="center"/>
    </xf>
    <xf numFmtId="0" fontId="13" fillId="0" borderId="36" xfId="0" applyFont="1" applyBorder="1" applyAlignment="1">
      <alignment horizontal="left"/>
    </xf>
    <xf numFmtId="0" fontId="9" fillId="0" borderId="36" xfId="0" applyFont="1" applyFill="1" applyBorder="1" applyAlignment="1">
      <alignment horizontal="right"/>
    </xf>
    <xf numFmtId="0" fontId="9" fillId="0" borderId="36" xfId="0" applyFont="1" applyBorder="1" applyAlignment="1">
      <alignment horizontal="right" wrapText="1"/>
    </xf>
    <xf numFmtId="0" fontId="9" fillId="0" borderId="36" xfId="0" applyFont="1" applyBorder="1" applyAlignment="1">
      <alignment horizontal="right"/>
    </xf>
    <xf numFmtId="0" fontId="9" fillId="0" borderId="44" xfId="0" applyFont="1" applyBorder="1" applyAlignment="1">
      <alignment horizontal="right" wrapText="1"/>
    </xf>
    <xf numFmtId="0" fontId="11" fillId="4" borderId="35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right" vertical="center"/>
    </xf>
    <xf numFmtId="0" fontId="9" fillId="0" borderId="50" xfId="0" applyFont="1" applyBorder="1" applyAlignment="1">
      <alignment vertical="center"/>
    </xf>
    <xf numFmtId="0" fontId="9" fillId="0" borderId="8" xfId="0" applyFont="1" applyFill="1" applyBorder="1" applyAlignment="1">
      <alignment horizontal="right" vertical="center"/>
    </xf>
    <xf numFmtId="0" fontId="9" fillId="0" borderId="8" xfId="0" applyFont="1" applyBorder="1"/>
    <xf numFmtId="0" fontId="17" fillId="0" borderId="47" xfId="0" applyFont="1" applyBorder="1"/>
    <xf numFmtId="0" fontId="11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center" vertical="center"/>
    </xf>
    <xf numFmtId="0" fontId="9" fillId="0" borderId="19" xfId="0" applyFont="1" applyFill="1" applyBorder="1" applyAlignment="1">
      <alignment horizontal="right" vertical="center"/>
    </xf>
    <xf numFmtId="0" fontId="9" fillId="0" borderId="19" xfId="2" applyFont="1" applyFill="1" applyBorder="1" applyAlignment="1">
      <alignment horizontal="right" vertical="center" wrapText="1"/>
    </xf>
    <xf numFmtId="0" fontId="9" fillId="0" borderId="19" xfId="0" applyFont="1" applyFill="1" applyBorder="1" applyAlignment="1">
      <alignment horizontal="right" vertical="center" wrapText="1"/>
    </xf>
    <xf numFmtId="0" fontId="17" fillId="0" borderId="15" xfId="0" applyFont="1" applyFill="1" applyBorder="1"/>
    <xf numFmtId="0" fontId="17" fillId="0" borderId="0" xfId="0" applyFont="1"/>
    <xf numFmtId="0" fontId="11" fillId="0" borderId="19" xfId="0" applyFont="1" applyFill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39" xfId="0" applyFont="1" applyFill="1" applyBorder="1" applyAlignment="1">
      <alignment horizontal="right" vertical="center"/>
    </xf>
    <xf numFmtId="0" fontId="9" fillId="0" borderId="7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7" fillId="0" borderId="29" xfId="0" applyFont="1" applyFill="1" applyBorder="1"/>
    <xf numFmtId="0" fontId="17" fillId="0" borderId="29" xfId="0" applyFont="1" applyBorder="1"/>
    <xf numFmtId="0" fontId="17" fillId="0" borderId="0" xfId="0" applyFont="1" applyBorder="1" applyAlignment="1">
      <alignment horizontal="right" wrapText="1"/>
    </xf>
    <xf numFmtId="0" fontId="17" fillId="0" borderId="0" xfId="0" applyFont="1" applyBorder="1"/>
    <xf numFmtId="0" fontId="11" fillId="0" borderId="6" xfId="0" applyFont="1" applyBorder="1" applyAlignment="1">
      <alignment horizontal="center" vertical="center"/>
    </xf>
    <xf numFmtId="0" fontId="9" fillId="0" borderId="37" xfId="0" applyFont="1" applyBorder="1" applyAlignment="1">
      <alignment horizontal="justify" vertical="center"/>
    </xf>
    <xf numFmtId="0" fontId="13" fillId="0" borderId="3" xfId="0" applyFont="1" applyBorder="1" applyAlignment="1">
      <alignment horizontal="right"/>
    </xf>
    <xf numFmtId="15" fontId="10" fillId="0" borderId="9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10" fillId="0" borderId="14" xfId="0" applyFont="1" applyFill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5" fontId="10" fillId="0" borderId="9" xfId="0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8" fillId="5" borderId="0" xfId="2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left" vertical="center" wrapText="1"/>
    </xf>
    <xf numFmtId="0" fontId="13" fillId="0" borderId="25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5" fontId="10" fillId="0" borderId="9" xfId="0" applyNumberFormat="1" applyFont="1" applyFill="1" applyBorder="1" applyAlignment="1">
      <alignment horizontal="center" vertical="center"/>
    </xf>
    <xf numFmtId="15" fontId="10" fillId="5" borderId="2" xfId="0" applyNumberFormat="1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15" fontId="10" fillId="6" borderId="9" xfId="0" applyNumberFormat="1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1" fillId="0" borderId="4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6" fillId="0" borderId="12" xfId="2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right"/>
    </xf>
    <xf numFmtId="0" fontId="13" fillId="0" borderId="28" xfId="0" applyFont="1" applyBorder="1" applyAlignment="1">
      <alignment horizontal="right"/>
    </xf>
    <xf numFmtId="0" fontId="13" fillId="0" borderId="12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3" fillId="0" borderId="10" xfId="0" applyFont="1" applyBorder="1" applyAlignment="1">
      <alignment horizontal="right"/>
    </xf>
    <xf numFmtId="0" fontId="13" fillId="0" borderId="4" xfId="0" applyFont="1" applyBorder="1" applyAlignment="1">
      <alignment horizontal="right" wrapText="1"/>
    </xf>
    <xf numFmtId="0" fontId="13" fillId="0" borderId="10" xfId="0" applyFont="1" applyBorder="1" applyAlignment="1">
      <alignment horizontal="right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28" xfId="0" applyFont="1" applyFill="1" applyBorder="1" applyAlignment="1">
      <alignment horizontal="left" vertical="center" wrapText="1"/>
    </xf>
    <xf numFmtId="0" fontId="13" fillId="0" borderId="51" xfId="0" applyFont="1" applyFill="1" applyBorder="1" applyAlignment="1">
      <alignment horizontal="left" vertical="center" wrapText="1"/>
    </xf>
    <xf numFmtId="0" fontId="11" fillId="0" borderId="11" xfId="2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right" wrapText="1"/>
    </xf>
    <xf numFmtId="0" fontId="17" fillId="0" borderId="10" xfId="0" applyFont="1" applyBorder="1" applyAlignment="1">
      <alignment horizontal="right" wrapText="1"/>
    </xf>
    <xf numFmtId="0" fontId="16" fillId="0" borderId="10" xfId="2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1" fillId="0" borderId="6" xfId="2" applyFont="1" applyFill="1" applyBorder="1" applyAlignment="1">
      <alignment horizontal="center" vertical="center" wrapText="1"/>
    </xf>
    <xf numFmtId="0" fontId="13" fillId="0" borderId="47" xfId="0" applyFont="1" applyBorder="1" applyAlignment="1">
      <alignment horizontal="right"/>
    </xf>
    <xf numFmtId="0" fontId="13" fillId="0" borderId="15" xfId="0" applyFont="1" applyBorder="1" applyAlignment="1">
      <alignment horizontal="right"/>
    </xf>
    <xf numFmtId="0" fontId="13" fillId="0" borderId="52" xfId="0" applyFont="1" applyBorder="1" applyAlignment="1">
      <alignment horizontal="right"/>
    </xf>
    <xf numFmtId="0" fontId="13" fillId="0" borderId="4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right" vertical="center" wrapText="1"/>
    </xf>
    <xf numFmtId="0" fontId="13" fillId="0" borderId="47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6" fillId="0" borderId="6" xfId="2" applyFont="1" applyFill="1" applyBorder="1" applyAlignment="1">
      <alignment horizontal="center" vertical="center" wrapText="1"/>
    </xf>
    <xf numFmtId="0" fontId="13" fillId="0" borderId="37" xfId="0" applyFont="1" applyBorder="1" applyAlignment="1">
      <alignment horizontal="right"/>
    </xf>
    <xf numFmtId="0" fontId="13" fillId="0" borderId="22" xfId="0" applyFont="1" applyBorder="1" applyAlignment="1">
      <alignment horizontal="right"/>
    </xf>
    <xf numFmtId="0" fontId="13" fillId="0" borderId="47" xfId="0" applyFont="1" applyBorder="1" applyAlignment="1">
      <alignment horizontal="right" wrapText="1"/>
    </xf>
    <xf numFmtId="0" fontId="13" fillId="0" borderId="15" xfId="0" applyFont="1" applyBorder="1" applyAlignment="1">
      <alignment horizontal="right" wrapText="1"/>
    </xf>
    <xf numFmtId="0" fontId="17" fillId="0" borderId="4" xfId="0" applyFont="1" applyFill="1" applyBorder="1" applyAlignment="1">
      <alignment horizontal="right" wrapText="1"/>
    </xf>
    <xf numFmtId="0" fontId="17" fillId="0" borderId="10" xfId="0" applyFont="1" applyFill="1" applyBorder="1" applyAlignment="1">
      <alignment horizontal="right" wrapText="1"/>
    </xf>
    <xf numFmtId="0" fontId="17" fillId="0" borderId="5" xfId="0" applyFont="1" applyFill="1" applyBorder="1" applyAlignment="1">
      <alignment horizontal="right" wrapText="1"/>
    </xf>
    <xf numFmtId="0" fontId="13" fillId="0" borderId="5" xfId="0" applyFont="1" applyBorder="1" applyAlignment="1">
      <alignment horizontal="right"/>
    </xf>
    <xf numFmtId="0" fontId="13" fillId="0" borderId="14" xfId="0" applyFont="1" applyBorder="1" applyAlignment="1">
      <alignment horizontal="right" wrapText="1"/>
    </xf>
    <xf numFmtId="0" fontId="13" fillId="0" borderId="31" xfId="0" applyFont="1" applyBorder="1" applyAlignment="1">
      <alignment horizontal="right" wrapText="1"/>
    </xf>
    <xf numFmtId="0" fontId="16" fillId="0" borderId="5" xfId="2" applyFont="1" applyFill="1" applyBorder="1" applyAlignment="1">
      <alignment horizontal="center" vertical="center" wrapText="1"/>
    </xf>
    <xf numFmtId="0" fontId="11" fillId="0" borderId="28" xfId="2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51" xfId="2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right" wrapText="1"/>
    </xf>
    <xf numFmtId="0" fontId="20" fillId="0" borderId="4" xfId="0" applyFont="1" applyBorder="1" applyAlignment="1">
      <alignment horizontal="right" wrapText="1"/>
    </xf>
    <xf numFmtId="0" fontId="20" fillId="0" borderId="10" xfId="0" applyFont="1" applyBorder="1" applyAlignment="1">
      <alignment horizontal="right" wrapText="1"/>
    </xf>
    <xf numFmtId="0" fontId="20" fillId="0" borderId="5" xfId="0" applyFont="1" applyBorder="1" applyAlignment="1">
      <alignment horizontal="right" wrapText="1"/>
    </xf>
    <xf numFmtId="0" fontId="17" fillId="0" borderId="4" xfId="0" applyFont="1" applyBorder="1" applyAlignment="1">
      <alignment horizontal="right"/>
    </xf>
    <xf numFmtId="0" fontId="17" fillId="0" borderId="10" xfId="0" applyFont="1" applyBorder="1" applyAlignment="1">
      <alignment horizontal="right"/>
    </xf>
    <xf numFmtId="0" fontId="13" fillId="0" borderId="3" xfId="0" applyFont="1" applyBorder="1" applyAlignment="1">
      <alignment horizontal="right" wrapText="1"/>
    </xf>
    <xf numFmtId="0" fontId="13" fillId="0" borderId="28" xfId="0" applyFont="1" applyBorder="1" applyAlignment="1">
      <alignment horizontal="right" wrapText="1"/>
    </xf>
    <xf numFmtId="0" fontId="13" fillId="0" borderId="12" xfId="0" applyFont="1" applyBorder="1" applyAlignment="1">
      <alignment horizontal="right" wrapText="1"/>
    </xf>
    <xf numFmtId="0" fontId="17" fillId="0" borderId="47" xfId="0" applyFont="1" applyBorder="1" applyAlignment="1">
      <alignment horizontal="right" wrapText="1"/>
    </xf>
    <xf numFmtId="0" fontId="17" fillId="0" borderId="15" xfId="0" applyFont="1" applyBorder="1" applyAlignment="1">
      <alignment horizontal="right" wrapText="1"/>
    </xf>
    <xf numFmtId="0" fontId="13" fillId="0" borderId="7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6" fillId="0" borderId="28" xfId="2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Cálculo" xfId="1" builtinId="22"/>
    <cellStyle name="Normal" xfId="0" builtinId="0"/>
    <cellStyle name="Normal_Hoja1_1" xfId="2"/>
    <cellStyle name="Salida" xfId="3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47625</xdr:rowOff>
    </xdr:from>
    <xdr:to>
      <xdr:col>0</xdr:col>
      <xdr:colOff>1009650</xdr:colOff>
      <xdr:row>2</xdr:row>
      <xdr:rowOff>0</xdr:rowOff>
    </xdr:to>
    <xdr:pic>
      <xdr:nvPicPr>
        <xdr:cNvPr id="1527" name="2 Imagen" descr="escudo_unach.bmp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"/>
          <a:ext cx="7620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7"/>
  <sheetViews>
    <sheetView tabSelected="1" topLeftCell="A271" zoomScaleNormal="100" zoomScaleSheetLayoutView="100" workbookViewId="0">
      <selection activeCell="M340" sqref="M340"/>
    </sheetView>
  </sheetViews>
  <sheetFormatPr baseColWidth="10" defaultRowHeight="15" x14ac:dyDescent="0.25"/>
  <cols>
    <col min="1" max="1" width="25.7109375" style="9" customWidth="1"/>
    <col min="2" max="2" width="33.7109375" customWidth="1"/>
    <col min="3" max="3" width="11.28515625" customWidth="1"/>
    <col min="4" max="4" width="1.85546875" hidden="1" customWidth="1"/>
    <col min="5" max="5" width="5" customWidth="1"/>
    <col min="6" max="7" width="5.85546875" bestFit="1" customWidth="1"/>
    <col min="8" max="8" width="5.140625" customWidth="1"/>
    <col min="9" max="12" width="5.85546875" bestFit="1" customWidth="1"/>
    <col min="13" max="15" width="7" bestFit="1" customWidth="1"/>
    <col min="16" max="16" width="6.5703125" bestFit="1" customWidth="1"/>
  </cols>
  <sheetData>
    <row r="1" spans="1:16" ht="21" x14ac:dyDescent="0.35">
      <c r="A1" s="495" t="s">
        <v>181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</row>
    <row r="2" spans="1:16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.75" x14ac:dyDescent="0.25">
      <c r="A4" s="497" t="s">
        <v>163</v>
      </c>
      <c r="B4" s="497"/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</row>
    <row r="5" spans="1:16" ht="12" customHeight="1" x14ac:dyDescent="0.4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8.75" customHeight="1" x14ac:dyDescent="0.45">
      <c r="A6" s="8" t="s">
        <v>224</v>
      </c>
      <c r="B6" s="6"/>
      <c r="C6" s="505" t="s">
        <v>186</v>
      </c>
      <c r="D6" s="506"/>
      <c r="E6" s="506"/>
      <c r="F6" s="507"/>
      <c r="G6" s="128"/>
      <c r="H6" s="498" t="s">
        <v>0</v>
      </c>
      <c r="I6" s="498"/>
      <c r="J6" s="498"/>
      <c r="K6" s="498"/>
      <c r="L6" s="498"/>
      <c r="M6" s="498"/>
      <c r="N6" s="498"/>
      <c r="O6" s="498"/>
      <c r="P6" s="4"/>
    </row>
    <row r="7" spans="1:16" ht="12.75" customHeight="1" x14ac:dyDescent="0.45">
      <c r="A7" s="5"/>
      <c r="B7" s="7"/>
      <c r="C7" s="493" t="s">
        <v>1</v>
      </c>
      <c r="D7" s="499" t="s">
        <v>2</v>
      </c>
      <c r="E7" s="499"/>
      <c r="F7" s="499"/>
      <c r="G7" s="93"/>
      <c r="H7" s="500" t="s">
        <v>1</v>
      </c>
      <c r="I7" s="501"/>
      <c r="J7" s="502" t="s">
        <v>2</v>
      </c>
      <c r="K7" s="502"/>
      <c r="L7" s="499" t="s">
        <v>3</v>
      </c>
      <c r="M7" s="499"/>
      <c r="N7" s="503" t="s">
        <v>4</v>
      </c>
      <c r="O7" s="504"/>
      <c r="P7" s="4"/>
    </row>
    <row r="8" spans="1:16" ht="15.75" x14ac:dyDescent="0.25">
      <c r="A8" s="8"/>
      <c r="B8" s="6"/>
      <c r="C8" s="491">
        <v>41835</v>
      </c>
      <c r="D8" s="517">
        <v>41988</v>
      </c>
      <c r="E8" s="517"/>
      <c r="F8" s="517"/>
      <c r="G8" s="11"/>
      <c r="H8" s="518">
        <v>41744</v>
      </c>
      <c r="I8" s="519"/>
      <c r="J8" s="520">
        <v>41835</v>
      </c>
      <c r="K8" s="521"/>
      <c r="L8" s="508">
        <v>41927</v>
      </c>
      <c r="M8" s="509"/>
      <c r="N8" s="508">
        <v>42019</v>
      </c>
      <c r="O8" s="509"/>
      <c r="P8" s="6"/>
    </row>
    <row r="9" spans="1:16" ht="21" customHeight="1" x14ac:dyDescent="0.4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20.25" x14ac:dyDescent="0.2">
      <c r="A10" s="510" t="s">
        <v>206</v>
      </c>
      <c r="B10" s="510"/>
      <c r="C10" s="510"/>
      <c r="D10" s="510"/>
      <c r="E10" s="510"/>
      <c r="F10" s="510"/>
      <c r="G10" s="510"/>
      <c r="H10" s="510"/>
      <c r="I10" s="510"/>
      <c r="J10" s="510"/>
      <c r="K10" s="510"/>
      <c r="L10" s="510"/>
      <c r="M10" s="510"/>
      <c r="N10" s="510"/>
      <c r="O10" s="510"/>
      <c r="P10" s="510"/>
    </row>
    <row r="11" spans="1:16" ht="10.5" customHeight="1" thickBot="1" x14ac:dyDescent="0.35">
      <c r="A11" s="5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3.5" thickBot="1" x14ac:dyDescent="0.25">
      <c r="A12" s="511" t="s">
        <v>5</v>
      </c>
      <c r="B12" s="512"/>
      <c r="C12" s="512"/>
      <c r="D12" s="512"/>
      <c r="E12" s="512"/>
      <c r="F12" s="512"/>
      <c r="G12" s="513"/>
      <c r="H12" s="514" t="s">
        <v>6</v>
      </c>
      <c r="I12" s="515"/>
      <c r="J12" s="515"/>
      <c r="K12" s="515"/>
      <c r="L12" s="515"/>
      <c r="M12" s="515"/>
      <c r="N12" s="515"/>
      <c r="O12" s="515"/>
      <c r="P12" s="516"/>
    </row>
    <row r="13" spans="1:16" ht="13.5" thickBot="1" x14ac:dyDescent="0.25">
      <c r="A13" s="12" t="s">
        <v>7</v>
      </c>
      <c r="B13" s="13" t="s">
        <v>54</v>
      </c>
      <c r="C13" s="14" t="s">
        <v>9</v>
      </c>
      <c r="D13" s="105"/>
      <c r="E13" s="522" t="s">
        <v>10</v>
      </c>
      <c r="F13" s="523"/>
      <c r="G13" s="524"/>
      <c r="H13" s="525" t="s">
        <v>11</v>
      </c>
      <c r="I13" s="523"/>
      <c r="J13" s="523"/>
      <c r="K13" s="523" t="s">
        <v>12</v>
      </c>
      <c r="L13" s="523"/>
      <c r="M13" s="523"/>
      <c r="N13" s="523" t="s">
        <v>13</v>
      </c>
      <c r="O13" s="523"/>
      <c r="P13" s="539"/>
    </row>
    <row r="14" spans="1:16" ht="13.5" thickBot="1" x14ac:dyDescent="0.25">
      <c r="A14" s="21" t="s">
        <v>14</v>
      </c>
      <c r="B14" s="22"/>
      <c r="C14" s="22"/>
      <c r="D14" s="124"/>
      <c r="E14" s="125" t="s">
        <v>15</v>
      </c>
      <c r="F14" s="111" t="s">
        <v>16</v>
      </c>
      <c r="G14" s="127" t="s">
        <v>17</v>
      </c>
      <c r="H14" s="26" t="s">
        <v>15</v>
      </c>
      <c r="I14" s="23" t="s">
        <v>16</v>
      </c>
      <c r="J14" s="23" t="s">
        <v>17</v>
      </c>
      <c r="K14" s="23" t="s">
        <v>15</v>
      </c>
      <c r="L14" s="23" t="s">
        <v>16</v>
      </c>
      <c r="M14" s="23" t="s">
        <v>17</v>
      </c>
      <c r="N14" s="23" t="s">
        <v>15</v>
      </c>
      <c r="O14" s="23" t="s">
        <v>16</v>
      </c>
      <c r="P14" s="24" t="s">
        <v>18</v>
      </c>
    </row>
    <row r="15" spans="1:16" ht="12.75" x14ac:dyDescent="0.2">
      <c r="A15" s="168" t="s">
        <v>19</v>
      </c>
      <c r="B15" s="213" t="s">
        <v>20</v>
      </c>
      <c r="C15" s="100" t="s">
        <v>21</v>
      </c>
      <c r="D15" s="162"/>
      <c r="E15" s="186">
        <v>66</v>
      </c>
      <c r="F15" s="187">
        <v>68</v>
      </c>
      <c r="G15" s="188">
        <f>SUM(E15,F15)</f>
        <v>134</v>
      </c>
      <c r="H15" s="188">
        <v>80</v>
      </c>
      <c r="I15" s="189">
        <v>74</v>
      </c>
      <c r="J15" s="189">
        <f t="shared" ref="J15:J25" si="0">SUM(H15:I15)</f>
        <v>154</v>
      </c>
      <c r="K15" s="189">
        <v>514</v>
      </c>
      <c r="L15" s="189">
        <v>515</v>
      </c>
      <c r="M15" s="189">
        <f>SUM(K15:L15)</f>
        <v>1029</v>
      </c>
      <c r="N15" s="189">
        <f>SUM(H15,K15)</f>
        <v>594</v>
      </c>
      <c r="O15" s="189">
        <f>SUM(I15,L15)</f>
        <v>589</v>
      </c>
      <c r="P15" s="190">
        <f>SUM(N15:O15)</f>
        <v>1183</v>
      </c>
    </row>
    <row r="16" spans="1:16" ht="12.75" x14ac:dyDescent="0.2">
      <c r="A16" s="169" t="s">
        <v>22</v>
      </c>
      <c r="B16" s="214" t="s">
        <v>20</v>
      </c>
      <c r="C16" s="53" t="s">
        <v>21</v>
      </c>
      <c r="D16" s="163"/>
      <c r="E16" s="191">
        <v>47</v>
      </c>
      <c r="F16" s="192">
        <v>56</v>
      </c>
      <c r="G16" s="193">
        <f t="shared" ref="G16:G26" si="1">SUM(E16,F16)</f>
        <v>103</v>
      </c>
      <c r="H16" s="194">
        <v>56</v>
      </c>
      <c r="I16" s="194">
        <v>77</v>
      </c>
      <c r="J16" s="195">
        <f t="shared" si="0"/>
        <v>133</v>
      </c>
      <c r="K16" s="194">
        <v>425</v>
      </c>
      <c r="L16" s="194">
        <v>378</v>
      </c>
      <c r="M16" s="195">
        <f t="shared" ref="M16:M26" si="2">SUM(K16:L16)</f>
        <v>803</v>
      </c>
      <c r="N16" s="195">
        <f t="shared" ref="N16:O26" si="3">SUM(H16,K16)</f>
        <v>481</v>
      </c>
      <c r="O16" s="195">
        <f t="shared" si="3"/>
        <v>455</v>
      </c>
      <c r="P16" s="196">
        <f t="shared" ref="P16:P40" si="4">SUM(N16:O16)</f>
        <v>936</v>
      </c>
    </row>
    <row r="17" spans="1:16" ht="12.75" x14ac:dyDescent="0.2">
      <c r="A17" s="169" t="s">
        <v>23</v>
      </c>
      <c r="B17" s="214" t="s">
        <v>20</v>
      </c>
      <c r="C17" s="53" t="s">
        <v>21</v>
      </c>
      <c r="D17" s="163"/>
      <c r="E17" s="191">
        <v>27</v>
      </c>
      <c r="F17" s="192">
        <v>46</v>
      </c>
      <c r="G17" s="193">
        <f t="shared" si="1"/>
        <v>73</v>
      </c>
      <c r="H17" s="194">
        <v>26</v>
      </c>
      <c r="I17" s="194">
        <v>60</v>
      </c>
      <c r="J17" s="195">
        <f t="shared" si="0"/>
        <v>86</v>
      </c>
      <c r="K17" s="194">
        <v>245</v>
      </c>
      <c r="L17" s="194">
        <v>554</v>
      </c>
      <c r="M17" s="195">
        <f t="shared" si="2"/>
        <v>799</v>
      </c>
      <c r="N17" s="195">
        <f t="shared" si="3"/>
        <v>271</v>
      </c>
      <c r="O17" s="195">
        <f t="shared" si="3"/>
        <v>614</v>
      </c>
      <c r="P17" s="196">
        <f t="shared" si="4"/>
        <v>885</v>
      </c>
    </row>
    <row r="18" spans="1:16" ht="12.75" x14ac:dyDescent="0.2">
      <c r="A18" s="169" t="s">
        <v>24</v>
      </c>
      <c r="B18" s="214" t="s">
        <v>20</v>
      </c>
      <c r="C18" s="53" t="s">
        <v>21</v>
      </c>
      <c r="D18" s="163"/>
      <c r="E18" s="191">
        <v>35</v>
      </c>
      <c r="F18" s="192">
        <v>14</v>
      </c>
      <c r="G18" s="193">
        <f t="shared" si="1"/>
        <v>49</v>
      </c>
      <c r="H18" s="194">
        <v>47</v>
      </c>
      <c r="I18" s="194">
        <v>17</v>
      </c>
      <c r="J18" s="195">
        <f t="shared" si="0"/>
        <v>64</v>
      </c>
      <c r="K18" s="194">
        <v>331</v>
      </c>
      <c r="L18" s="194">
        <v>100</v>
      </c>
      <c r="M18" s="195">
        <f t="shared" si="2"/>
        <v>431</v>
      </c>
      <c r="N18" s="195">
        <f t="shared" si="3"/>
        <v>378</v>
      </c>
      <c r="O18" s="195">
        <f t="shared" si="3"/>
        <v>117</v>
      </c>
      <c r="P18" s="196">
        <f t="shared" si="4"/>
        <v>495</v>
      </c>
    </row>
    <row r="19" spans="1:16" ht="12.75" x14ac:dyDescent="0.2">
      <c r="A19" s="170" t="s">
        <v>25</v>
      </c>
      <c r="B19" s="214" t="s">
        <v>26</v>
      </c>
      <c r="C19" s="53" t="s">
        <v>21</v>
      </c>
      <c r="D19" s="163"/>
      <c r="E19" s="191">
        <v>14</v>
      </c>
      <c r="F19" s="192">
        <v>11</v>
      </c>
      <c r="G19" s="193">
        <f t="shared" si="1"/>
        <v>25</v>
      </c>
      <c r="H19" s="194">
        <v>14</v>
      </c>
      <c r="I19" s="194">
        <v>14</v>
      </c>
      <c r="J19" s="195">
        <f t="shared" si="0"/>
        <v>28</v>
      </c>
      <c r="K19" s="194">
        <v>84</v>
      </c>
      <c r="L19" s="194">
        <v>137</v>
      </c>
      <c r="M19" s="195">
        <f t="shared" si="2"/>
        <v>221</v>
      </c>
      <c r="N19" s="195">
        <f t="shared" si="3"/>
        <v>98</v>
      </c>
      <c r="O19" s="195">
        <f t="shared" si="3"/>
        <v>151</v>
      </c>
      <c r="P19" s="196">
        <f t="shared" si="4"/>
        <v>249</v>
      </c>
    </row>
    <row r="20" spans="1:16" ht="12.75" x14ac:dyDescent="0.2">
      <c r="A20" s="169" t="s">
        <v>27</v>
      </c>
      <c r="B20" s="214" t="s">
        <v>26</v>
      </c>
      <c r="C20" s="53" t="s">
        <v>21</v>
      </c>
      <c r="D20" s="163"/>
      <c r="E20" s="191">
        <v>0</v>
      </c>
      <c r="F20" s="192">
        <v>0</v>
      </c>
      <c r="G20" s="193">
        <f t="shared" si="1"/>
        <v>0</v>
      </c>
      <c r="H20" s="194">
        <v>0</v>
      </c>
      <c r="I20" s="194">
        <v>0</v>
      </c>
      <c r="J20" s="195">
        <f t="shared" si="0"/>
        <v>0</v>
      </c>
      <c r="K20" s="194">
        <v>5</v>
      </c>
      <c r="L20" s="194">
        <v>11</v>
      </c>
      <c r="M20" s="195">
        <f t="shared" si="2"/>
        <v>16</v>
      </c>
      <c r="N20" s="195">
        <f t="shared" si="3"/>
        <v>5</v>
      </c>
      <c r="O20" s="195">
        <f t="shared" si="3"/>
        <v>11</v>
      </c>
      <c r="P20" s="196">
        <f t="shared" si="4"/>
        <v>16</v>
      </c>
    </row>
    <row r="21" spans="1:16" ht="12.75" x14ac:dyDescent="0.2">
      <c r="A21" s="169" t="s">
        <v>29</v>
      </c>
      <c r="B21" s="214" t="s">
        <v>28</v>
      </c>
      <c r="C21" s="53" t="s">
        <v>21</v>
      </c>
      <c r="D21" s="163"/>
      <c r="E21" s="191">
        <v>259</v>
      </c>
      <c r="F21" s="192">
        <v>52</v>
      </c>
      <c r="G21" s="193">
        <f t="shared" si="1"/>
        <v>311</v>
      </c>
      <c r="H21" s="194">
        <v>162</v>
      </c>
      <c r="I21" s="194">
        <v>35</v>
      </c>
      <c r="J21" s="195">
        <f t="shared" si="0"/>
        <v>197</v>
      </c>
      <c r="K21" s="194">
        <v>842</v>
      </c>
      <c r="L21" s="194">
        <v>199</v>
      </c>
      <c r="M21" s="195">
        <f t="shared" si="2"/>
        <v>1041</v>
      </c>
      <c r="N21" s="195">
        <f t="shared" si="3"/>
        <v>1004</v>
      </c>
      <c r="O21" s="195">
        <f t="shared" si="3"/>
        <v>234</v>
      </c>
      <c r="P21" s="196">
        <f t="shared" si="4"/>
        <v>1238</v>
      </c>
    </row>
    <row r="22" spans="1:16" ht="25.5" x14ac:dyDescent="0.2">
      <c r="A22" s="169" t="s">
        <v>30</v>
      </c>
      <c r="B22" s="215" t="s">
        <v>31</v>
      </c>
      <c r="C22" s="53" t="s">
        <v>21</v>
      </c>
      <c r="D22" s="163"/>
      <c r="E22" s="191">
        <v>0</v>
      </c>
      <c r="F22" s="192">
        <v>0</v>
      </c>
      <c r="G22" s="193">
        <f t="shared" si="1"/>
        <v>0</v>
      </c>
      <c r="H22" s="194">
        <v>0</v>
      </c>
      <c r="I22" s="194">
        <v>0</v>
      </c>
      <c r="J22" s="195">
        <f t="shared" si="0"/>
        <v>0</v>
      </c>
      <c r="K22" s="194">
        <v>30</v>
      </c>
      <c r="L22" s="194">
        <v>13</v>
      </c>
      <c r="M22" s="195">
        <f t="shared" si="2"/>
        <v>43</v>
      </c>
      <c r="N22" s="195">
        <f t="shared" si="3"/>
        <v>30</v>
      </c>
      <c r="O22" s="195">
        <f t="shared" si="3"/>
        <v>13</v>
      </c>
      <c r="P22" s="196">
        <f t="shared" si="4"/>
        <v>43</v>
      </c>
    </row>
    <row r="23" spans="1:16" ht="25.5" x14ac:dyDescent="0.2">
      <c r="A23" s="169" t="s">
        <v>32</v>
      </c>
      <c r="B23" s="215" t="s">
        <v>31</v>
      </c>
      <c r="C23" s="53" t="s">
        <v>21</v>
      </c>
      <c r="D23" s="163"/>
      <c r="E23" s="191">
        <v>0</v>
      </c>
      <c r="F23" s="192">
        <v>0</v>
      </c>
      <c r="G23" s="193">
        <f t="shared" si="1"/>
        <v>0</v>
      </c>
      <c r="H23" s="194">
        <v>0</v>
      </c>
      <c r="I23" s="194">
        <v>2</v>
      </c>
      <c r="J23" s="195">
        <f t="shared" si="0"/>
        <v>2</v>
      </c>
      <c r="K23" s="194">
        <v>26</v>
      </c>
      <c r="L23" s="194">
        <v>23</v>
      </c>
      <c r="M23" s="195">
        <f t="shared" si="2"/>
        <v>49</v>
      </c>
      <c r="N23" s="195">
        <f t="shared" si="3"/>
        <v>26</v>
      </c>
      <c r="O23" s="195">
        <f t="shared" si="3"/>
        <v>25</v>
      </c>
      <c r="P23" s="196">
        <f t="shared" si="4"/>
        <v>51</v>
      </c>
    </row>
    <row r="24" spans="1:16" ht="25.5" x14ac:dyDescent="0.2">
      <c r="A24" s="171" t="s">
        <v>173</v>
      </c>
      <c r="B24" s="216" t="s">
        <v>204</v>
      </c>
      <c r="C24" s="55" t="s">
        <v>21</v>
      </c>
      <c r="D24" s="164"/>
      <c r="E24" s="197">
        <v>13</v>
      </c>
      <c r="F24" s="198">
        <v>16</v>
      </c>
      <c r="G24" s="193">
        <f t="shared" si="1"/>
        <v>29</v>
      </c>
      <c r="H24" s="199">
        <v>13</v>
      </c>
      <c r="I24" s="199">
        <v>16</v>
      </c>
      <c r="J24" s="195">
        <f t="shared" si="0"/>
        <v>29</v>
      </c>
      <c r="K24" s="199">
        <v>12</v>
      </c>
      <c r="L24" s="199">
        <v>8</v>
      </c>
      <c r="M24" s="195">
        <f t="shared" si="2"/>
        <v>20</v>
      </c>
      <c r="N24" s="200">
        <f t="shared" si="3"/>
        <v>25</v>
      </c>
      <c r="O24" s="200">
        <f t="shared" si="3"/>
        <v>24</v>
      </c>
      <c r="P24" s="201">
        <f t="shared" si="4"/>
        <v>49</v>
      </c>
    </row>
    <row r="25" spans="1:16" s="142" customFormat="1" ht="12.75" x14ac:dyDescent="0.2">
      <c r="A25" s="172" t="s">
        <v>33</v>
      </c>
      <c r="B25" s="217" t="s">
        <v>34</v>
      </c>
      <c r="C25" s="141" t="s">
        <v>21</v>
      </c>
      <c r="D25" s="165"/>
      <c r="E25" s="202">
        <v>59</v>
      </c>
      <c r="F25" s="203">
        <v>29</v>
      </c>
      <c r="G25" s="204">
        <f t="shared" si="1"/>
        <v>88</v>
      </c>
      <c r="H25" s="200">
        <v>62</v>
      </c>
      <c r="I25" s="200">
        <v>55</v>
      </c>
      <c r="J25" s="195">
        <f t="shared" si="0"/>
        <v>117</v>
      </c>
      <c r="K25" s="200">
        <v>0</v>
      </c>
      <c r="L25" s="200">
        <v>0</v>
      </c>
      <c r="M25" s="195">
        <f t="shared" si="2"/>
        <v>0</v>
      </c>
      <c r="N25" s="200">
        <f t="shared" si="3"/>
        <v>62</v>
      </c>
      <c r="O25" s="200">
        <f t="shared" si="3"/>
        <v>55</v>
      </c>
      <c r="P25" s="201">
        <f t="shared" si="4"/>
        <v>117</v>
      </c>
    </row>
    <row r="26" spans="1:16" ht="13.5" thickBot="1" x14ac:dyDescent="0.25">
      <c r="A26" s="167" t="s">
        <v>205</v>
      </c>
      <c r="B26" s="218" t="s">
        <v>191</v>
      </c>
      <c r="C26" s="55" t="s">
        <v>21</v>
      </c>
      <c r="D26" s="164"/>
      <c r="E26" s="205">
        <v>0</v>
      </c>
      <c r="F26" s="206">
        <v>0</v>
      </c>
      <c r="G26" s="207">
        <f t="shared" si="1"/>
        <v>0</v>
      </c>
      <c r="H26" s="206">
        <v>0</v>
      </c>
      <c r="I26" s="206">
        <v>0</v>
      </c>
      <c r="J26" s="208">
        <f>SUM(H26:I26)</f>
        <v>0</v>
      </c>
      <c r="K26" s="206">
        <v>514</v>
      </c>
      <c r="L26" s="206">
        <v>330</v>
      </c>
      <c r="M26" s="208">
        <f t="shared" si="2"/>
        <v>844</v>
      </c>
      <c r="N26" s="208">
        <f t="shared" si="3"/>
        <v>514</v>
      </c>
      <c r="O26" s="208">
        <f t="shared" si="3"/>
        <v>330</v>
      </c>
      <c r="P26" s="209">
        <f t="shared" si="4"/>
        <v>844</v>
      </c>
    </row>
    <row r="27" spans="1:16" ht="13.5" thickBot="1" x14ac:dyDescent="0.25">
      <c r="A27" s="529" t="s">
        <v>35</v>
      </c>
      <c r="B27" s="530"/>
      <c r="C27" s="530"/>
      <c r="D27" s="166"/>
      <c r="E27" s="210">
        <f t="shared" ref="E27:P27" si="5">SUM(E15:E26)</f>
        <v>520</v>
      </c>
      <c r="F27" s="211">
        <f t="shared" si="5"/>
        <v>292</v>
      </c>
      <c r="G27" s="211">
        <f t="shared" si="5"/>
        <v>812</v>
      </c>
      <c r="H27" s="211">
        <f t="shared" si="5"/>
        <v>460</v>
      </c>
      <c r="I27" s="211">
        <f t="shared" si="5"/>
        <v>350</v>
      </c>
      <c r="J27" s="211">
        <f t="shared" si="5"/>
        <v>810</v>
      </c>
      <c r="K27" s="211">
        <f t="shared" si="5"/>
        <v>3028</v>
      </c>
      <c r="L27" s="211">
        <f t="shared" si="5"/>
        <v>2268</v>
      </c>
      <c r="M27" s="211">
        <f t="shared" si="5"/>
        <v>5296</v>
      </c>
      <c r="N27" s="211">
        <f t="shared" si="5"/>
        <v>3488</v>
      </c>
      <c r="O27" s="211">
        <f t="shared" si="5"/>
        <v>2618</v>
      </c>
      <c r="P27" s="212">
        <f t="shared" si="5"/>
        <v>6106</v>
      </c>
    </row>
    <row r="28" spans="1:16" ht="13.5" thickBot="1" x14ac:dyDescent="0.25">
      <c r="A28" s="34"/>
      <c r="B28" s="34"/>
      <c r="C28" s="34"/>
      <c r="D28" s="79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</row>
    <row r="29" spans="1:16" ht="13.5" thickBot="1" x14ac:dyDescent="0.25">
      <c r="A29" s="16" t="s">
        <v>36</v>
      </c>
      <c r="B29" s="17" t="s">
        <v>8</v>
      </c>
      <c r="C29" s="122" t="s">
        <v>9</v>
      </c>
      <c r="D29" s="105"/>
      <c r="E29" s="177" t="s">
        <v>15</v>
      </c>
      <c r="F29" s="18" t="s">
        <v>16</v>
      </c>
      <c r="G29" s="123" t="s">
        <v>17</v>
      </c>
      <c r="H29" s="18" t="s">
        <v>15</v>
      </c>
      <c r="I29" s="18" t="s">
        <v>16</v>
      </c>
      <c r="J29" s="18" t="s">
        <v>17</v>
      </c>
      <c r="K29" s="18" t="s">
        <v>15</v>
      </c>
      <c r="L29" s="18" t="s">
        <v>16</v>
      </c>
      <c r="M29" s="18" t="s">
        <v>17</v>
      </c>
      <c r="N29" s="18" t="s">
        <v>15</v>
      </c>
      <c r="O29" s="18" t="s">
        <v>16</v>
      </c>
      <c r="P29" s="19" t="s">
        <v>17</v>
      </c>
    </row>
    <row r="30" spans="1:16" s="121" customFormat="1" ht="12.75" x14ac:dyDescent="0.2">
      <c r="A30" s="183" t="s">
        <v>37</v>
      </c>
      <c r="B30" s="148" t="s">
        <v>20</v>
      </c>
      <c r="C30" s="149" t="s">
        <v>21</v>
      </c>
      <c r="D30" s="173"/>
      <c r="E30" s="221">
        <v>0</v>
      </c>
      <c r="F30" s="222">
        <v>0</v>
      </c>
      <c r="G30" s="222">
        <f t="shared" ref="G30:G40" si="6">SUM(E30:F30)</f>
        <v>0</v>
      </c>
      <c r="H30" s="222">
        <v>0</v>
      </c>
      <c r="I30" s="222">
        <v>0</v>
      </c>
      <c r="J30" s="223">
        <f t="shared" ref="J30:J40" si="7">SUM(H30:I30)</f>
        <v>0</v>
      </c>
      <c r="K30" s="224">
        <v>0</v>
      </c>
      <c r="L30" s="224">
        <v>0</v>
      </c>
      <c r="M30" s="225">
        <f t="shared" ref="M30:M40" si="8">SUM(K30:L30)</f>
        <v>0</v>
      </c>
      <c r="N30" s="225">
        <f>SUM(H30,K30)</f>
        <v>0</v>
      </c>
      <c r="O30" s="225">
        <f>SUM(I30,L30)</f>
        <v>0</v>
      </c>
      <c r="P30" s="226">
        <f t="shared" si="4"/>
        <v>0</v>
      </c>
    </row>
    <row r="31" spans="1:16" s="121" customFormat="1" ht="12.75" x14ac:dyDescent="0.2">
      <c r="A31" s="184" t="s">
        <v>38</v>
      </c>
      <c r="B31" s="109" t="s">
        <v>20</v>
      </c>
      <c r="C31" s="38" t="s">
        <v>21</v>
      </c>
      <c r="D31" s="174"/>
      <c r="E31" s="227">
        <v>0</v>
      </c>
      <c r="F31" s="228">
        <v>0</v>
      </c>
      <c r="G31" s="229">
        <v>0</v>
      </c>
      <c r="H31" s="230">
        <v>0</v>
      </c>
      <c r="I31" s="230">
        <v>0</v>
      </c>
      <c r="J31" s="223">
        <f t="shared" si="7"/>
        <v>0</v>
      </c>
      <c r="K31" s="230">
        <v>0</v>
      </c>
      <c r="L31" s="230">
        <v>0</v>
      </c>
      <c r="M31" s="231">
        <f t="shared" si="8"/>
        <v>0</v>
      </c>
      <c r="N31" s="231">
        <f t="shared" ref="N31:O40" si="9">SUM(H31,K31)</f>
        <v>0</v>
      </c>
      <c r="O31" s="231">
        <f t="shared" si="9"/>
        <v>0</v>
      </c>
      <c r="P31" s="232">
        <f t="shared" si="4"/>
        <v>0</v>
      </c>
    </row>
    <row r="32" spans="1:16" s="121" customFormat="1" ht="12.75" x14ac:dyDescent="0.2">
      <c r="A32" s="184" t="s">
        <v>39</v>
      </c>
      <c r="B32" s="109" t="s">
        <v>20</v>
      </c>
      <c r="C32" s="38" t="s">
        <v>21</v>
      </c>
      <c r="D32" s="174"/>
      <c r="E32" s="227">
        <v>13</v>
      </c>
      <c r="F32" s="228">
        <v>14</v>
      </c>
      <c r="G32" s="229">
        <f t="shared" si="6"/>
        <v>27</v>
      </c>
      <c r="H32" s="230">
        <v>13</v>
      </c>
      <c r="I32" s="230">
        <v>14</v>
      </c>
      <c r="J32" s="223">
        <f t="shared" si="7"/>
        <v>27</v>
      </c>
      <c r="K32" s="230">
        <v>13</v>
      </c>
      <c r="L32" s="230">
        <v>17</v>
      </c>
      <c r="M32" s="229">
        <f t="shared" si="8"/>
        <v>30</v>
      </c>
      <c r="N32" s="231">
        <f>SUM(H32,K32)</f>
        <v>26</v>
      </c>
      <c r="O32" s="231">
        <f t="shared" si="9"/>
        <v>31</v>
      </c>
      <c r="P32" s="232">
        <f t="shared" si="4"/>
        <v>57</v>
      </c>
    </row>
    <row r="33" spans="1:16" s="121" customFormat="1" ht="12.75" x14ac:dyDescent="0.2">
      <c r="A33" s="184" t="s">
        <v>106</v>
      </c>
      <c r="B33" s="109" t="s">
        <v>20</v>
      </c>
      <c r="C33" s="38" t="s">
        <v>21</v>
      </c>
      <c r="D33" s="174"/>
      <c r="E33" s="227">
        <v>22</v>
      </c>
      <c r="F33" s="228">
        <v>11</v>
      </c>
      <c r="G33" s="229">
        <f>SUM(E33:F33)</f>
        <v>33</v>
      </c>
      <c r="H33" s="230">
        <v>22</v>
      </c>
      <c r="I33" s="230">
        <v>11</v>
      </c>
      <c r="J33" s="223">
        <f t="shared" si="7"/>
        <v>33</v>
      </c>
      <c r="K33" s="230">
        <v>15</v>
      </c>
      <c r="L33" s="230">
        <v>16</v>
      </c>
      <c r="M33" s="229">
        <f>K33+L33</f>
        <v>31</v>
      </c>
      <c r="N33" s="231">
        <f>SUM(H33,K33)</f>
        <v>37</v>
      </c>
      <c r="O33" s="231">
        <f>SUM(I33,L33)</f>
        <v>27</v>
      </c>
      <c r="P33" s="232">
        <f>SUM(N33:O33)</f>
        <v>64</v>
      </c>
    </row>
    <row r="34" spans="1:16" s="121" customFormat="1" ht="12.75" x14ac:dyDescent="0.2">
      <c r="A34" s="184" t="s">
        <v>40</v>
      </c>
      <c r="B34" s="109" t="s">
        <v>20</v>
      </c>
      <c r="C34" s="38" t="s">
        <v>21</v>
      </c>
      <c r="D34" s="175"/>
      <c r="E34" s="233">
        <v>0</v>
      </c>
      <c r="F34" s="230">
        <v>0</v>
      </c>
      <c r="G34" s="229">
        <f t="shared" si="6"/>
        <v>0</v>
      </c>
      <c r="H34" s="230">
        <v>0</v>
      </c>
      <c r="I34" s="230">
        <v>0</v>
      </c>
      <c r="J34" s="223">
        <f t="shared" si="7"/>
        <v>0</v>
      </c>
      <c r="K34" s="230">
        <v>12</v>
      </c>
      <c r="L34" s="230">
        <v>4</v>
      </c>
      <c r="M34" s="231">
        <f t="shared" si="8"/>
        <v>16</v>
      </c>
      <c r="N34" s="231">
        <f t="shared" si="9"/>
        <v>12</v>
      </c>
      <c r="O34" s="231">
        <f t="shared" si="9"/>
        <v>4</v>
      </c>
      <c r="P34" s="232">
        <f t="shared" si="4"/>
        <v>16</v>
      </c>
    </row>
    <row r="35" spans="1:16" s="121" customFormat="1" ht="12.75" x14ac:dyDescent="0.2">
      <c r="A35" s="184" t="s">
        <v>41</v>
      </c>
      <c r="B35" s="109" t="s">
        <v>42</v>
      </c>
      <c r="C35" s="38" t="s">
        <v>21</v>
      </c>
      <c r="D35" s="175"/>
      <c r="E35" s="233">
        <v>0</v>
      </c>
      <c r="F35" s="230">
        <v>0</v>
      </c>
      <c r="G35" s="229">
        <f t="shared" si="6"/>
        <v>0</v>
      </c>
      <c r="H35" s="230">
        <v>0</v>
      </c>
      <c r="I35" s="230">
        <v>0</v>
      </c>
      <c r="J35" s="223">
        <f t="shared" si="7"/>
        <v>0</v>
      </c>
      <c r="K35" s="230">
        <v>3</v>
      </c>
      <c r="L35" s="230">
        <v>1</v>
      </c>
      <c r="M35" s="231">
        <f>SUM(K35,L35)</f>
        <v>4</v>
      </c>
      <c r="N35" s="231">
        <f t="shared" si="9"/>
        <v>3</v>
      </c>
      <c r="O35" s="231">
        <f t="shared" si="9"/>
        <v>1</v>
      </c>
      <c r="P35" s="232">
        <f t="shared" si="4"/>
        <v>4</v>
      </c>
    </row>
    <row r="36" spans="1:16" s="121" customFormat="1" ht="12.75" x14ac:dyDescent="0.2">
      <c r="A36" s="184" t="s">
        <v>43</v>
      </c>
      <c r="B36" s="109" t="s">
        <v>34</v>
      </c>
      <c r="C36" s="38" t="s">
        <v>21</v>
      </c>
      <c r="D36" s="175"/>
      <c r="E36" s="233">
        <v>0</v>
      </c>
      <c r="F36" s="230">
        <v>0</v>
      </c>
      <c r="G36" s="229">
        <f t="shared" si="6"/>
        <v>0</v>
      </c>
      <c r="H36" s="230">
        <v>0</v>
      </c>
      <c r="I36" s="230">
        <v>0</v>
      </c>
      <c r="J36" s="223">
        <f t="shared" si="7"/>
        <v>0</v>
      </c>
      <c r="K36" s="230">
        <v>0</v>
      </c>
      <c r="L36" s="230">
        <v>0</v>
      </c>
      <c r="M36" s="231">
        <f>SUM(K36,L36)</f>
        <v>0</v>
      </c>
      <c r="N36" s="231">
        <f t="shared" si="9"/>
        <v>0</v>
      </c>
      <c r="O36" s="231">
        <f t="shared" si="9"/>
        <v>0</v>
      </c>
      <c r="P36" s="232">
        <f t="shared" si="4"/>
        <v>0</v>
      </c>
    </row>
    <row r="37" spans="1:16" s="121" customFormat="1" ht="12.75" x14ac:dyDescent="0.2">
      <c r="A37" s="184" t="s">
        <v>44</v>
      </c>
      <c r="B37" s="109" t="s">
        <v>28</v>
      </c>
      <c r="C37" s="109" t="s">
        <v>21</v>
      </c>
      <c r="D37" s="175"/>
      <c r="E37" s="233">
        <v>13</v>
      </c>
      <c r="F37" s="230">
        <v>11</v>
      </c>
      <c r="G37" s="229">
        <f t="shared" si="6"/>
        <v>24</v>
      </c>
      <c r="H37" s="230">
        <v>3</v>
      </c>
      <c r="I37" s="230">
        <v>6</v>
      </c>
      <c r="J37" s="223">
        <f t="shared" si="7"/>
        <v>9</v>
      </c>
      <c r="K37" s="230">
        <v>5</v>
      </c>
      <c r="L37" s="230">
        <v>1</v>
      </c>
      <c r="M37" s="231">
        <f>SUM(K37,L37)</f>
        <v>6</v>
      </c>
      <c r="N37" s="231">
        <f t="shared" si="9"/>
        <v>8</v>
      </c>
      <c r="O37" s="231">
        <f t="shared" si="9"/>
        <v>7</v>
      </c>
      <c r="P37" s="232">
        <f t="shared" si="4"/>
        <v>15</v>
      </c>
    </row>
    <row r="38" spans="1:16" s="121" customFormat="1" ht="12.75" x14ac:dyDescent="0.2">
      <c r="A38" s="184" t="s">
        <v>45</v>
      </c>
      <c r="B38" s="109" t="s">
        <v>28</v>
      </c>
      <c r="C38" s="109" t="s">
        <v>21</v>
      </c>
      <c r="D38" s="175"/>
      <c r="E38" s="233">
        <v>0</v>
      </c>
      <c r="F38" s="230">
        <v>0</v>
      </c>
      <c r="G38" s="229">
        <f t="shared" si="6"/>
        <v>0</v>
      </c>
      <c r="H38" s="230">
        <v>0</v>
      </c>
      <c r="I38" s="230">
        <v>0</v>
      </c>
      <c r="J38" s="223">
        <f t="shared" si="7"/>
        <v>0</v>
      </c>
      <c r="K38" s="230">
        <v>5</v>
      </c>
      <c r="L38" s="230">
        <v>5</v>
      </c>
      <c r="M38" s="231">
        <f>SUM(K38,L38)</f>
        <v>10</v>
      </c>
      <c r="N38" s="231">
        <f t="shared" si="9"/>
        <v>5</v>
      </c>
      <c r="O38" s="231">
        <f t="shared" si="9"/>
        <v>5</v>
      </c>
      <c r="P38" s="232">
        <f t="shared" si="4"/>
        <v>10</v>
      </c>
    </row>
    <row r="39" spans="1:16" s="121" customFormat="1" ht="12.75" x14ac:dyDescent="0.2">
      <c r="A39" s="184" t="s">
        <v>46</v>
      </c>
      <c r="B39" s="109" t="s">
        <v>28</v>
      </c>
      <c r="C39" s="109" t="s">
        <v>21</v>
      </c>
      <c r="D39" s="175"/>
      <c r="E39" s="233">
        <v>0</v>
      </c>
      <c r="F39" s="230">
        <v>0</v>
      </c>
      <c r="G39" s="229">
        <f t="shared" si="6"/>
        <v>0</v>
      </c>
      <c r="H39" s="230">
        <v>0</v>
      </c>
      <c r="I39" s="230">
        <v>0</v>
      </c>
      <c r="J39" s="223">
        <f t="shared" si="7"/>
        <v>0</v>
      </c>
      <c r="K39" s="230">
        <v>23</v>
      </c>
      <c r="L39" s="230">
        <v>7</v>
      </c>
      <c r="M39" s="231">
        <f t="shared" si="8"/>
        <v>30</v>
      </c>
      <c r="N39" s="231">
        <f t="shared" si="9"/>
        <v>23</v>
      </c>
      <c r="O39" s="231">
        <f t="shared" si="9"/>
        <v>7</v>
      </c>
      <c r="P39" s="232">
        <f t="shared" si="4"/>
        <v>30</v>
      </c>
    </row>
    <row r="40" spans="1:16" s="121" customFormat="1" ht="12.75" x14ac:dyDescent="0.2">
      <c r="A40" s="185" t="s">
        <v>47</v>
      </c>
      <c r="B40" s="99" t="s">
        <v>28</v>
      </c>
      <c r="C40" s="99" t="s">
        <v>21</v>
      </c>
      <c r="D40" s="176"/>
      <c r="E40" s="234">
        <v>0</v>
      </c>
      <c r="F40" s="235">
        <v>0</v>
      </c>
      <c r="G40" s="236">
        <f t="shared" si="6"/>
        <v>0</v>
      </c>
      <c r="H40" s="235">
        <v>0</v>
      </c>
      <c r="I40" s="235">
        <v>0</v>
      </c>
      <c r="J40" s="223">
        <f t="shared" si="7"/>
        <v>0</v>
      </c>
      <c r="K40" s="235">
        <v>7</v>
      </c>
      <c r="L40" s="235">
        <v>5</v>
      </c>
      <c r="M40" s="223">
        <f t="shared" si="8"/>
        <v>12</v>
      </c>
      <c r="N40" s="223">
        <f>SUM(H40,K40)</f>
        <v>7</v>
      </c>
      <c r="O40" s="223">
        <f t="shared" si="9"/>
        <v>5</v>
      </c>
      <c r="P40" s="237">
        <f t="shared" si="4"/>
        <v>12</v>
      </c>
    </row>
    <row r="41" spans="1:16" s="121" customFormat="1" ht="12.75" x14ac:dyDescent="0.2">
      <c r="A41" s="184" t="s">
        <v>189</v>
      </c>
      <c r="B41" s="109" t="s">
        <v>31</v>
      </c>
      <c r="C41" s="109" t="s">
        <v>21</v>
      </c>
      <c r="D41" s="175"/>
      <c r="E41" s="234">
        <v>10</v>
      </c>
      <c r="F41" s="235">
        <v>5</v>
      </c>
      <c r="G41" s="236">
        <f>SUM(E41:F41)</f>
        <v>15</v>
      </c>
      <c r="H41" s="235">
        <v>1</v>
      </c>
      <c r="I41" s="235">
        <v>0</v>
      </c>
      <c r="J41" s="223">
        <f>SUM(H41:I41)</f>
        <v>1</v>
      </c>
      <c r="K41" s="235">
        <v>0</v>
      </c>
      <c r="L41" s="235">
        <v>0</v>
      </c>
      <c r="M41" s="223">
        <f>SUM(K41:L41)</f>
        <v>0</v>
      </c>
      <c r="N41" s="223">
        <f>SUM(H41,K41)</f>
        <v>1</v>
      </c>
      <c r="O41" s="223">
        <f>SUM(I41,L41)</f>
        <v>0</v>
      </c>
      <c r="P41" s="237">
        <f>SUM(N41:O41)</f>
        <v>1</v>
      </c>
    </row>
    <row r="42" spans="1:16" s="121" customFormat="1" ht="13.5" thickBot="1" x14ac:dyDescent="0.25">
      <c r="A42" s="185" t="s">
        <v>190</v>
      </c>
      <c r="B42" s="99" t="s">
        <v>31</v>
      </c>
      <c r="C42" s="99" t="s">
        <v>21</v>
      </c>
      <c r="D42" s="176"/>
      <c r="E42" s="234">
        <v>6</v>
      </c>
      <c r="F42" s="235">
        <v>2</v>
      </c>
      <c r="G42" s="236">
        <f>SUM(E42:F42)</f>
        <v>8</v>
      </c>
      <c r="H42" s="235">
        <v>3</v>
      </c>
      <c r="I42" s="235">
        <v>1</v>
      </c>
      <c r="J42" s="223">
        <f>SUM(H42:I42)</f>
        <v>4</v>
      </c>
      <c r="K42" s="235">
        <v>0</v>
      </c>
      <c r="L42" s="235">
        <v>0</v>
      </c>
      <c r="M42" s="223">
        <f>SUM(K42:L42)</f>
        <v>0</v>
      </c>
      <c r="N42" s="223">
        <f>SUM(H42,K42)</f>
        <v>3</v>
      </c>
      <c r="O42" s="223">
        <f>SUM(I42,L42)</f>
        <v>1</v>
      </c>
      <c r="P42" s="237">
        <f>SUM(N42:O42)</f>
        <v>4</v>
      </c>
    </row>
    <row r="43" spans="1:16" ht="13.5" thickBot="1" x14ac:dyDescent="0.25">
      <c r="A43" s="529" t="s">
        <v>35</v>
      </c>
      <c r="B43" s="530"/>
      <c r="C43" s="530"/>
      <c r="D43" s="530"/>
      <c r="E43" s="238">
        <f t="shared" ref="E43:P43" si="10">SUM(E30:E42)</f>
        <v>64</v>
      </c>
      <c r="F43" s="239">
        <f t="shared" si="10"/>
        <v>43</v>
      </c>
      <c r="G43" s="239">
        <f t="shared" si="10"/>
        <v>107</v>
      </c>
      <c r="H43" s="239">
        <f t="shared" si="10"/>
        <v>42</v>
      </c>
      <c r="I43" s="239">
        <f t="shared" si="10"/>
        <v>32</v>
      </c>
      <c r="J43" s="239">
        <f t="shared" si="10"/>
        <v>74</v>
      </c>
      <c r="K43" s="239">
        <f t="shared" si="10"/>
        <v>83</v>
      </c>
      <c r="L43" s="239">
        <f t="shared" si="10"/>
        <v>56</v>
      </c>
      <c r="M43" s="239">
        <f>SUM(M30:M42)</f>
        <v>139</v>
      </c>
      <c r="N43" s="239">
        <f t="shared" si="10"/>
        <v>125</v>
      </c>
      <c r="O43" s="239">
        <f t="shared" si="10"/>
        <v>88</v>
      </c>
      <c r="P43" s="240">
        <f t="shared" si="10"/>
        <v>213</v>
      </c>
    </row>
    <row r="44" spans="1:16" ht="13.5" thickBot="1" x14ac:dyDescent="0.25">
      <c r="A44" s="490"/>
      <c r="B44" s="140"/>
      <c r="C44" s="140"/>
      <c r="D44" s="140"/>
      <c r="E44" s="238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40"/>
    </row>
    <row r="45" spans="1:16" ht="13.5" thickBot="1" x14ac:dyDescent="0.25">
      <c r="A45" s="21" t="s">
        <v>48</v>
      </c>
      <c r="B45" s="25"/>
      <c r="C45" s="27"/>
      <c r="D45" s="178"/>
      <c r="E45" s="125" t="s">
        <v>15</v>
      </c>
      <c r="F45" s="23" t="s">
        <v>16</v>
      </c>
      <c r="G45" s="23" t="s">
        <v>17</v>
      </c>
      <c r="H45" s="23" t="s">
        <v>15</v>
      </c>
      <c r="I45" s="23" t="s">
        <v>16</v>
      </c>
      <c r="J45" s="23" t="s">
        <v>17</v>
      </c>
      <c r="K45" s="23" t="s">
        <v>15</v>
      </c>
      <c r="L45" s="23" t="s">
        <v>16</v>
      </c>
      <c r="M45" s="23" t="s">
        <v>17</v>
      </c>
      <c r="N45" s="23" t="s">
        <v>15</v>
      </c>
      <c r="O45" s="23" t="s">
        <v>16</v>
      </c>
      <c r="P45" s="24" t="s">
        <v>17</v>
      </c>
    </row>
    <row r="46" spans="1:16" ht="12.75" x14ac:dyDescent="0.2">
      <c r="A46" s="250" t="s">
        <v>49</v>
      </c>
      <c r="B46" s="251" t="s">
        <v>28</v>
      </c>
      <c r="C46" s="108" t="s">
        <v>21</v>
      </c>
      <c r="D46" s="179"/>
      <c r="E46" s="241">
        <v>0</v>
      </c>
      <c r="F46" s="242">
        <v>0</v>
      </c>
      <c r="G46" s="243">
        <f>SUM(E46:F46)</f>
        <v>0</v>
      </c>
      <c r="H46" s="242">
        <v>0</v>
      </c>
      <c r="I46" s="242">
        <v>0</v>
      </c>
      <c r="J46" s="244">
        <f>SUM(H46:I46)</f>
        <v>0</v>
      </c>
      <c r="K46" s="242">
        <v>9</v>
      </c>
      <c r="L46" s="242">
        <v>6</v>
      </c>
      <c r="M46" s="244">
        <f>SUM(K46:L46)</f>
        <v>15</v>
      </c>
      <c r="N46" s="244">
        <f>SUM(H46,K46)</f>
        <v>9</v>
      </c>
      <c r="O46" s="244">
        <f>SUM(I46,L46)</f>
        <v>6</v>
      </c>
      <c r="P46" s="245">
        <f>SUM(N46:O46)</f>
        <v>15</v>
      </c>
    </row>
    <row r="47" spans="1:16" ht="13.5" thickBot="1" x14ac:dyDescent="0.25">
      <c r="A47" s="252" t="s">
        <v>43</v>
      </c>
      <c r="B47" s="220" t="s">
        <v>34</v>
      </c>
      <c r="C47" s="89" t="s">
        <v>21</v>
      </c>
      <c r="D47" s="176"/>
      <c r="E47" s="234">
        <v>0</v>
      </c>
      <c r="F47" s="235">
        <v>0</v>
      </c>
      <c r="G47" s="235">
        <f>SUM(E47,F47)</f>
        <v>0</v>
      </c>
      <c r="H47" s="235">
        <v>0</v>
      </c>
      <c r="I47" s="235">
        <v>0</v>
      </c>
      <c r="J47" s="235">
        <f>SUM(I47,H47)</f>
        <v>0</v>
      </c>
      <c r="K47" s="235">
        <v>0</v>
      </c>
      <c r="L47" s="235">
        <v>0</v>
      </c>
      <c r="M47" s="235">
        <f>SUM(L47,K47)</f>
        <v>0</v>
      </c>
      <c r="N47" s="235">
        <f>SUM(H47,K47)</f>
        <v>0</v>
      </c>
      <c r="O47" s="235">
        <f>SUM(I47,L47)</f>
        <v>0</v>
      </c>
      <c r="P47" s="246">
        <f>SUM(O47,N47)</f>
        <v>0</v>
      </c>
    </row>
    <row r="48" spans="1:16" ht="13.5" thickBot="1" x14ac:dyDescent="0.25">
      <c r="A48" s="529" t="s">
        <v>35</v>
      </c>
      <c r="B48" s="530"/>
      <c r="C48" s="531"/>
      <c r="D48" s="140"/>
      <c r="E48" s="247">
        <f>E46+E47</f>
        <v>0</v>
      </c>
      <c r="F48" s="248">
        <f t="shared" ref="F48:P48" si="11">F46+F47</f>
        <v>0</v>
      </c>
      <c r="G48" s="248">
        <f t="shared" si="11"/>
        <v>0</v>
      </c>
      <c r="H48" s="248">
        <f t="shared" si="11"/>
        <v>0</v>
      </c>
      <c r="I48" s="248">
        <f t="shared" si="11"/>
        <v>0</v>
      </c>
      <c r="J48" s="248">
        <f t="shared" si="11"/>
        <v>0</v>
      </c>
      <c r="K48" s="248">
        <f t="shared" si="11"/>
        <v>9</v>
      </c>
      <c r="L48" s="248">
        <f t="shared" si="11"/>
        <v>6</v>
      </c>
      <c r="M48" s="248">
        <f t="shared" si="11"/>
        <v>15</v>
      </c>
      <c r="N48" s="248">
        <f t="shared" si="11"/>
        <v>9</v>
      </c>
      <c r="O48" s="248">
        <f t="shared" si="11"/>
        <v>6</v>
      </c>
      <c r="P48" s="249">
        <f t="shared" si="11"/>
        <v>15</v>
      </c>
    </row>
    <row r="49" spans="1:16" ht="13.5" thickBot="1" x14ac:dyDescent="0.25">
      <c r="A49" s="34"/>
      <c r="B49" s="34"/>
      <c r="C49" s="34"/>
      <c r="D49" s="34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</row>
    <row r="50" spans="1:16" ht="13.5" thickBot="1" x14ac:dyDescent="0.25">
      <c r="A50" s="21" t="s">
        <v>50</v>
      </c>
      <c r="B50" s="22"/>
      <c r="C50" s="22"/>
      <c r="D50" s="124"/>
      <c r="E50" s="125" t="s">
        <v>15</v>
      </c>
      <c r="F50" s="23" t="s">
        <v>16</v>
      </c>
      <c r="G50" s="23" t="s">
        <v>17</v>
      </c>
      <c r="H50" s="23" t="s">
        <v>15</v>
      </c>
      <c r="I50" s="23" t="s">
        <v>16</v>
      </c>
      <c r="J50" s="23" t="s">
        <v>17</v>
      </c>
      <c r="K50" s="23" t="s">
        <v>15</v>
      </c>
      <c r="L50" s="23" t="s">
        <v>16</v>
      </c>
      <c r="M50" s="23" t="s">
        <v>17</v>
      </c>
      <c r="N50" s="23" t="s">
        <v>15</v>
      </c>
      <c r="O50" s="23" t="s">
        <v>16</v>
      </c>
      <c r="P50" s="24" t="s">
        <v>17</v>
      </c>
    </row>
    <row r="51" spans="1:16" s="121" customFormat="1" ht="12.75" x14ac:dyDescent="0.2">
      <c r="A51" s="253" t="s">
        <v>167</v>
      </c>
      <c r="B51" s="254" t="s">
        <v>51</v>
      </c>
      <c r="C51" s="158" t="s">
        <v>21</v>
      </c>
      <c r="D51" s="15"/>
      <c r="E51" s="225">
        <v>0</v>
      </c>
      <c r="F51" s="225">
        <v>0</v>
      </c>
      <c r="G51" s="222">
        <f>SUM(E51:F51)</f>
        <v>0</v>
      </c>
      <c r="H51" s="225">
        <v>1</v>
      </c>
      <c r="I51" s="225">
        <v>0</v>
      </c>
      <c r="J51" s="225">
        <f>SUM(H51:I51)</f>
        <v>1</v>
      </c>
      <c r="K51" s="225">
        <v>3</v>
      </c>
      <c r="L51" s="225">
        <v>0</v>
      </c>
      <c r="M51" s="256">
        <f>SUM(K51:L51)</f>
        <v>3</v>
      </c>
      <c r="N51" s="225">
        <f>SUM(H51,K51)</f>
        <v>4</v>
      </c>
      <c r="O51" s="225">
        <f>SUM(I51,L51)</f>
        <v>0</v>
      </c>
      <c r="P51" s="226">
        <f>SUM(N51:O51)</f>
        <v>4</v>
      </c>
    </row>
    <row r="52" spans="1:16" s="121" customFormat="1" ht="26.25" thickBot="1" x14ac:dyDescent="0.25">
      <c r="A52" s="255" t="s">
        <v>41</v>
      </c>
      <c r="B52" s="217" t="s">
        <v>42</v>
      </c>
      <c r="C52" s="159" t="s">
        <v>21</v>
      </c>
      <c r="D52" s="61"/>
      <c r="E52" s="257">
        <v>0</v>
      </c>
      <c r="F52" s="257">
        <v>0</v>
      </c>
      <c r="G52" s="258">
        <f>SUM(E52:F52)</f>
        <v>0</v>
      </c>
      <c r="H52" s="257">
        <v>0</v>
      </c>
      <c r="I52" s="257">
        <v>0</v>
      </c>
      <c r="J52" s="259">
        <f>SUM(H52:I52)</f>
        <v>0</v>
      </c>
      <c r="K52" s="257">
        <v>1</v>
      </c>
      <c r="L52" s="257">
        <v>3</v>
      </c>
      <c r="M52" s="259">
        <f>SUM(K52:L52)</f>
        <v>4</v>
      </c>
      <c r="N52" s="259">
        <f>SUM(H52,K52)</f>
        <v>1</v>
      </c>
      <c r="O52" s="259">
        <f>SUM(I52,L52)</f>
        <v>3</v>
      </c>
      <c r="P52" s="260">
        <f>SUM(N52:O52)</f>
        <v>4</v>
      </c>
    </row>
    <row r="53" spans="1:16" ht="13.5" thickBot="1" x14ac:dyDescent="0.25">
      <c r="A53" s="532" t="s">
        <v>35</v>
      </c>
      <c r="B53" s="533"/>
      <c r="C53" s="533"/>
      <c r="D53" s="533"/>
      <c r="E53" s="248"/>
      <c r="F53" s="248">
        <f t="shared" ref="F53:P53" si="12">SUM(F51,F52)</f>
        <v>0</v>
      </c>
      <c r="G53" s="248">
        <f t="shared" si="12"/>
        <v>0</v>
      </c>
      <c r="H53" s="248">
        <f t="shared" si="12"/>
        <v>1</v>
      </c>
      <c r="I53" s="248">
        <f t="shared" si="12"/>
        <v>0</v>
      </c>
      <c r="J53" s="248">
        <f t="shared" si="12"/>
        <v>1</v>
      </c>
      <c r="K53" s="248">
        <f t="shared" si="12"/>
        <v>4</v>
      </c>
      <c r="L53" s="248">
        <f t="shared" si="12"/>
        <v>3</v>
      </c>
      <c r="M53" s="248">
        <f t="shared" si="12"/>
        <v>7</v>
      </c>
      <c r="N53" s="248">
        <f t="shared" si="12"/>
        <v>5</v>
      </c>
      <c r="O53" s="248">
        <f t="shared" si="12"/>
        <v>3</v>
      </c>
      <c r="P53" s="249">
        <f t="shared" si="12"/>
        <v>8</v>
      </c>
    </row>
    <row r="54" spans="1:16" ht="13.5" thickBot="1" x14ac:dyDescent="0.25">
      <c r="A54" s="534" t="s">
        <v>52</v>
      </c>
      <c r="B54" s="535"/>
      <c r="C54" s="535"/>
      <c r="D54" s="535"/>
      <c r="E54" s="261">
        <f t="shared" ref="E54:P54" si="13">SUM(E27,E48,E43,E53)</f>
        <v>584</v>
      </c>
      <c r="F54" s="261">
        <f t="shared" si="13"/>
        <v>335</v>
      </c>
      <c r="G54" s="261">
        <f t="shared" si="13"/>
        <v>919</v>
      </c>
      <c r="H54" s="261">
        <f t="shared" si="13"/>
        <v>503</v>
      </c>
      <c r="I54" s="261">
        <f t="shared" si="13"/>
        <v>382</v>
      </c>
      <c r="J54" s="261">
        <f t="shared" si="13"/>
        <v>885</v>
      </c>
      <c r="K54" s="261">
        <f t="shared" si="13"/>
        <v>3124</v>
      </c>
      <c r="L54" s="261">
        <f t="shared" si="13"/>
        <v>2333</v>
      </c>
      <c r="M54" s="261">
        <f t="shared" si="13"/>
        <v>5457</v>
      </c>
      <c r="N54" s="261">
        <f t="shared" si="13"/>
        <v>3627</v>
      </c>
      <c r="O54" s="261">
        <f t="shared" si="13"/>
        <v>2715</v>
      </c>
      <c r="P54" s="262">
        <f t="shared" si="13"/>
        <v>6342</v>
      </c>
    </row>
    <row r="55" spans="1:16" ht="13.5" thickBot="1" x14ac:dyDescent="0.25">
      <c r="A55" s="49"/>
      <c r="B55" s="49"/>
      <c r="C55" s="49"/>
      <c r="D55" s="49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</row>
    <row r="56" spans="1:16" ht="13.5" thickBot="1" x14ac:dyDescent="0.25">
      <c r="A56" s="536" t="s">
        <v>53</v>
      </c>
      <c r="B56" s="537"/>
      <c r="C56" s="537"/>
      <c r="D56" s="537"/>
      <c r="E56" s="537"/>
      <c r="F56" s="537"/>
      <c r="G56" s="538"/>
      <c r="H56" s="526" t="s">
        <v>6</v>
      </c>
      <c r="I56" s="527"/>
      <c r="J56" s="527"/>
      <c r="K56" s="527"/>
      <c r="L56" s="527"/>
      <c r="M56" s="527"/>
      <c r="N56" s="527"/>
      <c r="O56" s="527"/>
      <c r="P56" s="528"/>
    </row>
    <row r="57" spans="1:16" ht="13.5" thickBot="1" x14ac:dyDescent="0.25">
      <c r="A57" s="12" t="s">
        <v>7</v>
      </c>
      <c r="B57" s="13" t="s">
        <v>54</v>
      </c>
      <c r="C57" s="14" t="s">
        <v>9</v>
      </c>
      <c r="D57" s="22"/>
      <c r="E57" s="523" t="s">
        <v>10</v>
      </c>
      <c r="F57" s="523"/>
      <c r="G57" s="523"/>
      <c r="H57" s="542" t="s">
        <v>11</v>
      </c>
      <c r="I57" s="523"/>
      <c r="J57" s="523"/>
      <c r="K57" s="523" t="s">
        <v>12</v>
      </c>
      <c r="L57" s="523"/>
      <c r="M57" s="523"/>
      <c r="N57" s="523" t="s">
        <v>13</v>
      </c>
      <c r="O57" s="523"/>
      <c r="P57" s="539"/>
    </row>
    <row r="58" spans="1:16" ht="13.5" thickBot="1" x14ac:dyDescent="0.25">
      <c r="A58" s="21" t="s">
        <v>14</v>
      </c>
      <c r="B58" s="22"/>
      <c r="C58" s="22"/>
      <c r="D58" s="22"/>
      <c r="E58" s="23" t="s">
        <v>15</v>
      </c>
      <c r="F58" s="23" t="s">
        <v>16</v>
      </c>
      <c r="G58" s="23" t="s">
        <v>17</v>
      </c>
      <c r="H58" s="23" t="s">
        <v>15</v>
      </c>
      <c r="I58" s="23" t="s">
        <v>16</v>
      </c>
      <c r="J58" s="23" t="s">
        <v>17</v>
      </c>
      <c r="K58" s="23" t="s">
        <v>15</v>
      </c>
      <c r="L58" s="23" t="s">
        <v>16</v>
      </c>
      <c r="M58" s="23" t="s">
        <v>17</v>
      </c>
      <c r="N58" s="23" t="s">
        <v>15</v>
      </c>
      <c r="O58" s="23" t="s">
        <v>16</v>
      </c>
      <c r="P58" s="24" t="s">
        <v>17</v>
      </c>
    </row>
    <row r="59" spans="1:16" ht="12.75" x14ac:dyDescent="0.2">
      <c r="A59" s="263" t="s">
        <v>170</v>
      </c>
      <c r="B59" s="264" t="s">
        <v>56</v>
      </c>
      <c r="C59" s="160" t="s">
        <v>21</v>
      </c>
      <c r="D59" s="160"/>
      <c r="E59" s="271">
        <v>7</v>
      </c>
      <c r="F59" s="271">
        <v>20</v>
      </c>
      <c r="G59" s="272">
        <f t="shared" ref="G59:G64" si="14">SUM(E59:F59)</f>
        <v>27</v>
      </c>
      <c r="H59" s="271">
        <v>9</v>
      </c>
      <c r="I59" s="271">
        <v>21</v>
      </c>
      <c r="J59" s="272">
        <f t="shared" ref="J59:J64" si="15">SUM(H59:I59)</f>
        <v>30</v>
      </c>
      <c r="K59" s="271">
        <v>20</v>
      </c>
      <c r="L59" s="271">
        <v>17</v>
      </c>
      <c r="M59" s="272">
        <f t="shared" ref="M59:M64" si="16">SUM(K59:L59)</f>
        <v>37</v>
      </c>
      <c r="N59" s="273">
        <f t="shared" ref="N59:O62" si="17">SUM(H59,K59)</f>
        <v>29</v>
      </c>
      <c r="O59" s="273">
        <f t="shared" si="17"/>
        <v>38</v>
      </c>
      <c r="P59" s="274">
        <f t="shared" ref="P59:P64" si="18">SUM(N59:O59)</f>
        <v>67</v>
      </c>
    </row>
    <row r="60" spans="1:16" s="138" customFormat="1" ht="25.5" x14ac:dyDescent="0.2">
      <c r="A60" s="265" t="s">
        <v>195</v>
      </c>
      <c r="B60" s="266" t="s">
        <v>194</v>
      </c>
      <c r="C60" s="136" t="s">
        <v>21</v>
      </c>
      <c r="D60" s="137"/>
      <c r="E60" s="275">
        <v>0</v>
      </c>
      <c r="F60" s="275">
        <v>0</v>
      </c>
      <c r="G60" s="275">
        <f t="shared" si="14"/>
        <v>0</v>
      </c>
      <c r="H60" s="275">
        <v>0</v>
      </c>
      <c r="I60" s="276">
        <v>0</v>
      </c>
      <c r="J60" s="275">
        <f t="shared" si="15"/>
        <v>0</v>
      </c>
      <c r="K60" s="276">
        <v>429</v>
      </c>
      <c r="L60" s="276">
        <v>394</v>
      </c>
      <c r="M60" s="275">
        <f t="shared" si="16"/>
        <v>823</v>
      </c>
      <c r="N60" s="276">
        <f t="shared" si="17"/>
        <v>429</v>
      </c>
      <c r="O60" s="276">
        <f t="shared" si="17"/>
        <v>394</v>
      </c>
      <c r="P60" s="277">
        <f t="shared" si="18"/>
        <v>823</v>
      </c>
    </row>
    <row r="61" spans="1:16" s="138" customFormat="1" ht="12.75" x14ac:dyDescent="0.2">
      <c r="A61" s="265" t="s">
        <v>55</v>
      </c>
      <c r="B61" s="266" t="s">
        <v>56</v>
      </c>
      <c r="C61" s="136" t="s">
        <v>21</v>
      </c>
      <c r="D61" s="137"/>
      <c r="E61" s="275">
        <v>250</v>
      </c>
      <c r="F61" s="275">
        <v>250</v>
      </c>
      <c r="G61" s="275">
        <f t="shared" si="14"/>
        <v>500</v>
      </c>
      <c r="H61" s="278">
        <v>72</v>
      </c>
      <c r="I61" s="278">
        <v>48</v>
      </c>
      <c r="J61" s="275">
        <f t="shared" si="15"/>
        <v>120</v>
      </c>
      <c r="K61" s="278">
        <v>59</v>
      </c>
      <c r="L61" s="278">
        <v>60</v>
      </c>
      <c r="M61" s="275">
        <f t="shared" si="16"/>
        <v>119</v>
      </c>
      <c r="N61" s="276">
        <f t="shared" si="17"/>
        <v>131</v>
      </c>
      <c r="O61" s="276">
        <f t="shared" si="17"/>
        <v>108</v>
      </c>
      <c r="P61" s="277">
        <f t="shared" si="18"/>
        <v>239</v>
      </c>
    </row>
    <row r="62" spans="1:16" s="138" customFormat="1" ht="38.25" x14ac:dyDescent="0.2">
      <c r="A62" s="265" t="s">
        <v>193</v>
      </c>
      <c r="B62" s="266" t="s">
        <v>192</v>
      </c>
      <c r="C62" s="136" t="s">
        <v>21</v>
      </c>
      <c r="D62" s="137"/>
      <c r="E62" s="275">
        <v>0</v>
      </c>
      <c r="F62" s="275">
        <v>0</v>
      </c>
      <c r="G62" s="275">
        <f t="shared" si="14"/>
        <v>0</v>
      </c>
      <c r="H62" s="275">
        <v>46</v>
      </c>
      <c r="I62" s="276">
        <v>34</v>
      </c>
      <c r="J62" s="275">
        <f t="shared" si="15"/>
        <v>80</v>
      </c>
      <c r="K62" s="276">
        <v>0</v>
      </c>
      <c r="L62" s="276">
        <v>0</v>
      </c>
      <c r="M62" s="275">
        <f t="shared" si="16"/>
        <v>0</v>
      </c>
      <c r="N62" s="276">
        <f t="shared" si="17"/>
        <v>46</v>
      </c>
      <c r="O62" s="276">
        <f t="shared" si="17"/>
        <v>34</v>
      </c>
      <c r="P62" s="277">
        <f t="shared" si="18"/>
        <v>80</v>
      </c>
    </row>
    <row r="63" spans="1:16" ht="25.5" x14ac:dyDescent="0.2">
      <c r="A63" s="267" t="s">
        <v>57</v>
      </c>
      <c r="B63" s="268" t="s">
        <v>58</v>
      </c>
      <c r="C63" s="53" t="s">
        <v>21</v>
      </c>
      <c r="D63" s="63"/>
      <c r="E63" s="279">
        <v>59</v>
      </c>
      <c r="F63" s="279">
        <v>21</v>
      </c>
      <c r="G63" s="280">
        <f t="shared" si="14"/>
        <v>80</v>
      </c>
      <c r="H63" s="279">
        <v>9</v>
      </c>
      <c r="I63" s="279">
        <v>5</v>
      </c>
      <c r="J63" s="280">
        <f t="shared" si="15"/>
        <v>14</v>
      </c>
      <c r="K63" s="279">
        <v>356</v>
      </c>
      <c r="L63" s="279">
        <v>126</v>
      </c>
      <c r="M63" s="280">
        <f t="shared" si="16"/>
        <v>482</v>
      </c>
      <c r="N63" s="279">
        <f>SUM(H63,K63)</f>
        <v>365</v>
      </c>
      <c r="O63" s="279">
        <f>I63+L63</f>
        <v>131</v>
      </c>
      <c r="P63" s="281">
        <f t="shared" si="18"/>
        <v>496</v>
      </c>
    </row>
    <row r="64" spans="1:16" s="121" customFormat="1" ht="26.25" thickBot="1" x14ac:dyDescent="0.25">
      <c r="A64" s="269" t="s">
        <v>57</v>
      </c>
      <c r="B64" s="270" t="s">
        <v>58</v>
      </c>
      <c r="C64" s="180" t="s">
        <v>129</v>
      </c>
      <c r="D64" s="153"/>
      <c r="E64" s="282">
        <v>19</v>
      </c>
      <c r="F64" s="282">
        <v>40</v>
      </c>
      <c r="G64" s="283">
        <f t="shared" si="14"/>
        <v>59</v>
      </c>
      <c r="H64" s="282">
        <v>56</v>
      </c>
      <c r="I64" s="282">
        <v>19</v>
      </c>
      <c r="J64" s="283">
        <f t="shared" si="15"/>
        <v>75</v>
      </c>
      <c r="K64" s="282">
        <v>0</v>
      </c>
      <c r="L64" s="282">
        <v>0</v>
      </c>
      <c r="M64" s="283">
        <f t="shared" si="16"/>
        <v>0</v>
      </c>
      <c r="N64" s="282">
        <f>SUM(H64,K64)</f>
        <v>56</v>
      </c>
      <c r="O64" s="282">
        <f>I64+L64</f>
        <v>19</v>
      </c>
      <c r="P64" s="284">
        <f t="shared" si="18"/>
        <v>75</v>
      </c>
    </row>
    <row r="65" spans="1:16" ht="13.5" thickBot="1" x14ac:dyDescent="0.25">
      <c r="A65" s="532" t="s">
        <v>35</v>
      </c>
      <c r="B65" s="533"/>
      <c r="C65" s="533"/>
      <c r="D65" s="533"/>
      <c r="E65" s="285">
        <f>SUM(E59:E64)</f>
        <v>335</v>
      </c>
      <c r="F65" s="285">
        <f>SUM(F59:F64)</f>
        <v>331</v>
      </c>
      <c r="G65" s="285">
        <f>SUM(G59:G64)</f>
        <v>666</v>
      </c>
      <c r="H65" s="285">
        <f>SUM(H59:H64)</f>
        <v>192</v>
      </c>
      <c r="I65" s="285">
        <f t="shared" ref="I65:N65" si="19">SUM(I59:I64)</f>
        <v>127</v>
      </c>
      <c r="J65" s="285">
        <f t="shared" si="19"/>
        <v>319</v>
      </c>
      <c r="K65" s="285">
        <f t="shared" si="19"/>
        <v>864</v>
      </c>
      <c r="L65" s="285">
        <f t="shared" si="19"/>
        <v>597</v>
      </c>
      <c r="M65" s="285">
        <f t="shared" si="19"/>
        <v>1461</v>
      </c>
      <c r="N65" s="285">
        <f t="shared" si="19"/>
        <v>1056</v>
      </c>
      <c r="O65" s="285">
        <f>SUM(O59:O64)</f>
        <v>724</v>
      </c>
      <c r="P65" s="286">
        <f>SUM(P59:P64)</f>
        <v>1780</v>
      </c>
    </row>
    <row r="66" spans="1:16" ht="13.5" thickBot="1" x14ac:dyDescent="0.25">
      <c r="A66" s="34"/>
      <c r="B66" s="34"/>
      <c r="C66" s="34"/>
      <c r="D66" s="34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</row>
    <row r="67" spans="1:16" ht="13.5" thickBot="1" x14ac:dyDescent="0.25">
      <c r="A67" s="107" t="s">
        <v>48</v>
      </c>
      <c r="B67" s="25"/>
      <c r="C67" s="27"/>
      <c r="D67" s="27"/>
      <c r="E67" s="23" t="s">
        <v>15</v>
      </c>
      <c r="F67" s="23" t="s">
        <v>16</v>
      </c>
      <c r="G67" s="23" t="s">
        <v>17</v>
      </c>
      <c r="H67" s="23" t="s">
        <v>15</v>
      </c>
      <c r="I67" s="23" t="s">
        <v>16</v>
      </c>
      <c r="J67" s="23" t="s">
        <v>17</v>
      </c>
      <c r="K67" s="23" t="s">
        <v>15</v>
      </c>
      <c r="L67" s="23" t="s">
        <v>16</v>
      </c>
      <c r="M67" s="23" t="s">
        <v>17</v>
      </c>
      <c r="N67" s="23" t="s">
        <v>15</v>
      </c>
      <c r="O67" s="23" t="s">
        <v>16</v>
      </c>
      <c r="P67" s="24" t="s">
        <v>17</v>
      </c>
    </row>
    <row r="68" spans="1:16" ht="12.75" x14ac:dyDescent="0.2">
      <c r="A68" s="287" t="s">
        <v>59</v>
      </c>
      <c r="B68" s="288" t="s">
        <v>56</v>
      </c>
      <c r="C68" s="106" t="s">
        <v>21</v>
      </c>
      <c r="D68" s="58"/>
      <c r="E68" s="291">
        <v>0</v>
      </c>
      <c r="F68" s="291">
        <v>0</v>
      </c>
      <c r="G68" s="292">
        <v>0</v>
      </c>
      <c r="H68" s="291">
        <v>0</v>
      </c>
      <c r="I68" s="291">
        <v>0</v>
      </c>
      <c r="J68" s="292">
        <f>SUM(H68+I68)</f>
        <v>0</v>
      </c>
      <c r="K68" s="291">
        <v>0</v>
      </c>
      <c r="L68" s="291">
        <v>0</v>
      </c>
      <c r="M68" s="292">
        <f t="shared" ref="M68:M78" si="20">SUM(K68:L68)</f>
        <v>0</v>
      </c>
      <c r="N68" s="291">
        <v>0</v>
      </c>
      <c r="O68" s="291">
        <v>0</v>
      </c>
      <c r="P68" s="293">
        <f t="shared" ref="P68:P78" si="21">SUM(N68:O68)</f>
        <v>0</v>
      </c>
    </row>
    <row r="69" spans="1:16" ht="25.5" x14ac:dyDescent="0.2">
      <c r="A69" s="289" t="s">
        <v>60</v>
      </c>
      <c r="B69" s="290" t="s">
        <v>56</v>
      </c>
      <c r="C69" s="53" t="s">
        <v>21</v>
      </c>
      <c r="D69" s="52"/>
      <c r="E69" s="294">
        <v>0</v>
      </c>
      <c r="F69" s="294">
        <v>0</v>
      </c>
      <c r="G69" s="295">
        <f t="shared" ref="G69:G78" si="22">SUM(E69:F69)</f>
        <v>0</v>
      </c>
      <c r="H69" s="294">
        <v>0</v>
      </c>
      <c r="I69" s="294">
        <v>0</v>
      </c>
      <c r="J69" s="295">
        <v>0</v>
      </c>
      <c r="K69" s="294">
        <v>0</v>
      </c>
      <c r="L69" s="294">
        <v>0</v>
      </c>
      <c r="M69" s="295">
        <f t="shared" si="20"/>
        <v>0</v>
      </c>
      <c r="N69" s="294">
        <v>0</v>
      </c>
      <c r="O69" s="294">
        <v>0</v>
      </c>
      <c r="P69" s="296">
        <f t="shared" si="21"/>
        <v>0</v>
      </c>
    </row>
    <row r="70" spans="1:16" ht="12.75" x14ac:dyDescent="0.2">
      <c r="A70" s="289" t="s">
        <v>61</v>
      </c>
      <c r="B70" s="290" t="s">
        <v>56</v>
      </c>
      <c r="C70" s="53" t="s">
        <v>21</v>
      </c>
      <c r="D70" s="52"/>
      <c r="E70" s="294">
        <v>0</v>
      </c>
      <c r="F70" s="294">
        <v>4</v>
      </c>
      <c r="G70" s="295">
        <f t="shared" si="22"/>
        <v>4</v>
      </c>
      <c r="H70" s="294">
        <v>0</v>
      </c>
      <c r="I70" s="294">
        <v>4</v>
      </c>
      <c r="J70" s="295">
        <f t="shared" ref="J70:J78" si="23">SUM(H70,I70)</f>
        <v>4</v>
      </c>
      <c r="K70" s="294">
        <v>7</v>
      </c>
      <c r="L70" s="294">
        <v>3</v>
      </c>
      <c r="M70" s="295">
        <f t="shared" si="20"/>
        <v>10</v>
      </c>
      <c r="N70" s="294">
        <f t="shared" ref="N70:N78" si="24">SUM(H70,K70)</f>
        <v>7</v>
      </c>
      <c r="O70" s="294">
        <f t="shared" ref="O70:O78" si="25">I70+L70</f>
        <v>7</v>
      </c>
      <c r="P70" s="296">
        <f t="shared" si="21"/>
        <v>14</v>
      </c>
    </row>
    <row r="71" spans="1:16" ht="12.75" x14ac:dyDescent="0.2">
      <c r="A71" s="289" t="s">
        <v>62</v>
      </c>
      <c r="B71" s="290" t="s">
        <v>56</v>
      </c>
      <c r="C71" s="53" t="s">
        <v>21</v>
      </c>
      <c r="D71" s="52"/>
      <c r="E71" s="294">
        <v>4</v>
      </c>
      <c r="F71" s="294">
        <v>1</v>
      </c>
      <c r="G71" s="295">
        <f t="shared" si="22"/>
        <v>5</v>
      </c>
      <c r="H71" s="294">
        <v>4</v>
      </c>
      <c r="I71" s="294">
        <v>1</v>
      </c>
      <c r="J71" s="295">
        <f t="shared" si="23"/>
        <v>5</v>
      </c>
      <c r="K71" s="294">
        <v>9</v>
      </c>
      <c r="L71" s="294">
        <v>1</v>
      </c>
      <c r="M71" s="295">
        <f t="shared" si="20"/>
        <v>10</v>
      </c>
      <c r="N71" s="294">
        <f t="shared" si="24"/>
        <v>13</v>
      </c>
      <c r="O71" s="294">
        <f t="shared" si="25"/>
        <v>2</v>
      </c>
      <c r="P71" s="296">
        <f t="shared" si="21"/>
        <v>15</v>
      </c>
    </row>
    <row r="72" spans="1:16" ht="12.75" x14ac:dyDescent="0.2">
      <c r="A72" s="289" t="s">
        <v>63</v>
      </c>
      <c r="B72" s="290" t="s">
        <v>56</v>
      </c>
      <c r="C72" s="53" t="s">
        <v>21</v>
      </c>
      <c r="D72" s="52"/>
      <c r="E72" s="294">
        <v>2</v>
      </c>
      <c r="F72" s="294">
        <v>1</v>
      </c>
      <c r="G72" s="295">
        <f t="shared" si="22"/>
        <v>3</v>
      </c>
      <c r="H72" s="294">
        <v>2</v>
      </c>
      <c r="I72" s="294">
        <v>1</v>
      </c>
      <c r="J72" s="295">
        <f t="shared" si="23"/>
        <v>3</v>
      </c>
      <c r="K72" s="294">
        <v>3</v>
      </c>
      <c r="L72" s="294">
        <v>5</v>
      </c>
      <c r="M72" s="295">
        <f t="shared" si="20"/>
        <v>8</v>
      </c>
      <c r="N72" s="294">
        <f>SUM(H72,K72)</f>
        <v>5</v>
      </c>
      <c r="O72" s="294">
        <f>I72+L72</f>
        <v>6</v>
      </c>
      <c r="P72" s="296">
        <f t="shared" si="21"/>
        <v>11</v>
      </c>
    </row>
    <row r="73" spans="1:16" ht="12.75" x14ac:dyDescent="0.2">
      <c r="A73" s="289" t="s">
        <v>64</v>
      </c>
      <c r="B73" s="290" t="s">
        <v>56</v>
      </c>
      <c r="C73" s="53" t="s">
        <v>21</v>
      </c>
      <c r="D73" s="52"/>
      <c r="E73" s="294">
        <v>3</v>
      </c>
      <c r="F73" s="294">
        <v>2</v>
      </c>
      <c r="G73" s="295">
        <f t="shared" si="22"/>
        <v>5</v>
      </c>
      <c r="H73" s="294">
        <v>3</v>
      </c>
      <c r="I73" s="294">
        <v>2</v>
      </c>
      <c r="J73" s="295">
        <f t="shared" si="23"/>
        <v>5</v>
      </c>
      <c r="K73" s="294">
        <v>2</v>
      </c>
      <c r="L73" s="294">
        <v>7</v>
      </c>
      <c r="M73" s="295">
        <f t="shared" si="20"/>
        <v>9</v>
      </c>
      <c r="N73" s="294">
        <f t="shared" si="24"/>
        <v>5</v>
      </c>
      <c r="O73" s="294">
        <f t="shared" si="25"/>
        <v>9</v>
      </c>
      <c r="P73" s="296">
        <f t="shared" si="21"/>
        <v>14</v>
      </c>
    </row>
    <row r="74" spans="1:16" ht="12.75" x14ac:dyDescent="0.2">
      <c r="A74" s="289" t="s">
        <v>65</v>
      </c>
      <c r="B74" s="290" t="s">
        <v>56</v>
      </c>
      <c r="C74" s="53" t="s">
        <v>21</v>
      </c>
      <c r="D74" s="52"/>
      <c r="E74" s="294">
        <v>2</v>
      </c>
      <c r="F74" s="294">
        <v>3</v>
      </c>
      <c r="G74" s="295">
        <f t="shared" si="22"/>
        <v>5</v>
      </c>
      <c r="H74" s="294">
        <v>2</v>
      </c>
      <c r="I74" s="294">
        <v>3</v>
      </c>
      <c r="J74" s="295">
        <f t="shared" si="23"/>
        <v>5</v>
      </c>
      <c r="K74" s="294">
        <v>2</v>
      </c>
      <c r="L74" s="294">
        <v>3</v>
      </c>
      <c r="M74" s="295">
        <f t="shared" si="20"/>
        <v>5</v>
      </c>
      <c r="N74" s="294">
        <f t="shared" si="24"/>
        <v>4</v>
      </c>
      <c r="O74" s="294">
        <f t="shared" si="25"/>
        <v>6</v>
      </c>
      <c r="P74" s="296">
        <f t="shared" si="21"/>
        <v>10</v>
      </c>
    </row>
    <row r="75" spans="1:16" ht="12.75" x14ac:dyDescent="0.2">
      <c r="A75" s="289" t="s">
        <v>66</v>
      </c>
      <c r="B75" s="290" t="s">
        <v>56</v>
      </c>
      <c r="C75" s="53" t="s">
        <v>21</v>
      </c>
      <c r="D75" s="52"/>
      <c r="E75" s="294">
        <v>3</v>
      </c>
      <c r="F75" s="294">
        <v>1</v>
      </c>
      <c r="G75" s="295">
        <f t="shared" si="22"/>
        <v>4</v>
      </c>
      <c r="H75" s="294">
        <v>3</v>
      </c>
      <c r="I75" s="294">
        <v>1</v>
      </c>
      <c r="J75" s="295">
        <f t="shared" si="23"/>
        <v>4</v>
      </c>
      <c r="K75" s="294">
        <v>2</v>
      </c>
      <c r="L75" s="294">
        <v>4</v>
      </c>
      <c r="M75" s="295">
        <f t="shared" si="20"/>
        <v>6</v>
      </c>
      <c r="N75" s="294">
        <f t="shared" si="24"/>
        <v>5</v>
      </c>
      <c r="O75" s="294">
        <f t="shared" si="25"/>
        <v>5</v>
      </c>
      <c r="P75" s="296">
        <f t="shared" si="21"/>
        <v>10</v>
      </c>
    </row>
    <row r="76" spans="1:16" ht="12.75" x14ac:dyDescent="0.2">
      <c r="A76" s="289" t="s">
        <v>67</v>
      </c>
      <c r="B76" s="290" t="s">
        <v>56</v>
      </c>
      <c r="C76" s="53" t="s">
        <v>21</v>
      </c>
      <c r="D76" s="52"/>
      <c r="E76" s="294">
        <v>3</v>
      </c>
      <c r="F76" s="294">
        <v>0</v>
      </c>
      <c r="G76" s="295">
        <f t="shared" si="22"/>
        <v>3</v>
      </c>
      <c r="H76" s="294">
        <v>3</v>
      </c>
      <c r="I76" s="294">
        <v>0</v>
      </c>
      <c r="J76" s="295">
        <f t="shared" si="23"/>
        <v>3</v>
      </c>
      <c r="K76" s="294">
        <v>5</v>
      </c>
      <c r="L76" s="294">
        <v>8</v>
      </c>
      <c r="M76" s="295">
        <f t="shared" si="20"/>
        <v>13</v>
      </c>
      <c r="N76" s="294">
        <f t="shared" si="24"/>
        <v>8</v>
      </c>
      <c r="O76" s="294">
        <f t="shared" si="25"/>
        <v>8</v>
      </c>
      <c r="P76" s="296">
        <f t="shared" si="21"/>
        <v>16</v>
      </c>
    </row>
    <row r="77" spans="1:16" ht="25.5" x14ac:dyDescent="0.2">
      <c r="A77" s="289" t="s">
        <v>68</v>
      </c>
      <c r="B77" s="290" t="s">
        <v>58</v>
      </c>
      <c r="C77" s="53" t="s">
        <v>21</v>
      </c>
      <c r="D77" s="52"/>
      <c r="E77" s="294">
        <v>0</v>
      </c>
      <c r="F77" s="294">
        <v>0</v>
      </c>
      <c r="G77" s="295">
        <f t="shared" si="22"/>
        <v>0</v>
      </c>
      <c r="H77" s="294">
        <v>0</v>
      </c>
      <c r="I77" s="294">
        <v>0</v>
      </c>
      <c r="J77" s="295">
        <f t="shared" si="23"/>
        <v>0</v>
      </c>
      <c r="K77" s="294">
        <v>0</v>
      </c>
      <c r="L77" s="294">
        <v>0</v>
      </c>
      <c r="M77" s="295">
        <f t="shared" si="20"/>
        <v>0</v>
      </c>
      <c r="N77" s="294">
        <f t="shared" si="24"/>
        <v>0</v>
      </c>
      <c r="O77" s="294">
        <f t="shared" si="25"/>
        <v>0</v>
      </c>
      <c r="P77" s="296">
        <f t="shared" si="21"/>
        <v>0</v>
      </c>
    </row>
    <row r="78" spans="1:16" ht="13.5" thickBot="1" x14ac:dyDescent="0.25">
      <c r="A78" s="255" t="s">
        <v>69</v>
      </c>
      <c r="B78" s="217" t="s">
        <v>56</v>
      </c>
      <c r="C78" s="55" t="s">
        <v>21</v>
      </c>
      <c r="D78" s="56"/>
      <c r="E78" s="297">
        <v>3</v>
      </c>
      <c r="F78" s="297">
        <v>0</v>
      </c>
      <c r="G78" s="298">
        <f t="shared" si="22"/>
        <v>3</v>
      </c>
      <c r="H78" s="297">
        <v>3</v>
      </c>
      <c r="I78" s="297">
        <v>0</v>
      </c>
      <c r="J78" s="298">
        <f t="shared" si="23"/>
        <v>3</v>
      </c>
      <c r="K78" s="297">
        <v>6</v>
      </c>
      <c r="L78" s="297">
        <v>2</v>
      </c>
      <c r="M78" s="298">
        <f t="shared" si="20"/>
        <v>8</v>
      </c>
      <c r="N78" s="294">
        <f t="shared" si="24"/>
        <v>9</v>
      </c>
      <c r="O78" s="294">
        <f t="shared" si="25"/>
        <v>2</v>
      </c>
      <c r="P78" s="299">
        <f t="shared" si="21"/>
        <v>11</v>
      </c>
    </row>
    <row r="79" spans="1:16" ht="13.5" thickBot="1" x14ac:dyDescent="0.25">
      <c r="A79" s="532" t="s">
        <v>35</v>
      </c>
      <c r="B79" s="533"/>
      <c r="C79" s="533"/>
      <c r="D79" s="533"/>
      <c r="E79" s="285">
        <f>SUM(E68:E78)</f>
        <v>20</v>
      </c>
      <c r="F79" s="285">
        <f t="shared" ref="F79:P79" si="26">SUM(F68:F78)</f>
        <v>12</v>
      </c>
      <c r="G79" s="285">
        <f t="shared" si="26"/>
        <v>32</v>
      </c>
      <c r="H79" s="285">
        <f t="shared" si="26"/>
        <v>20</v>
      </c>
      <c r="I79" s="285">
        <f t="shared" si="26"/>
        <v>12</v>
      </c>
      <c r="J79" s="285">
        <f t="shared" si="26"/>
        <v>32</v>
      </c>
      <c r="K79" s="285">
        <f t="shared" si="26"/>
        <v>36</v>
      </c>
      <c r="L79" s="285">
        <f t="shared" si="26"/>
        <v>33</v>
      </c>
      <c r="M79" s="285">
        <f t="shared" si="26"/>
        <v>69</v>
      </c>
      <c r="N79" s="285">
        <f t="shared" si="26"/>
        <v>56</v>
      </c>
      <c r="O79" s="285">
        <f t="shared" si="26"/>
        <v>45</v>
      </c>
      <c r="P79" s="286">
        <f t="shared" si="26"/>
        <v>101</v>
      </c>
    </row>
    <row r="80" spans="1:16" ht="12.75" x14ac:dyDescent="0.2">
      <c r="A80" s="66"/>
      <c r="B80" s="34"/>
      <c r="C80" s="34"/>
      <c r="D80" s="34"/>
      <c r="E80" s="492"/>
      <c r="F80" s="492"/>
      <c r="G80" s="492"/>
      <c r="H80" s="492"/>
      <c r="I80" s="492"/>
      <c r="J80" s="492"/>
      <c r="K80" s="492"/>
      <c r="L80" s="492"/>
      <c r="M80" s="492"/>
      <c r="N80" s="492"/>
      <c r="O80" s="492"/>
      <c r="P80" s="492"/>
    </row>
    <row r="81" spans="1:16" ht="13.5" thickBot="1" x14ac:dyDescent="0.25">
      <c r="A81" s="34"/>
      <c r="B81" s="35"/>
      <c r="C81" s="35"/>
      <c r="D81" s="35"/>
      <c r="E81" s="36"/>
      <c r="F81" s="36"/>
      <c r="G81" s="36"/>
      <c r="H81" s="36"/>
      <c r="I81" s="36"/>
      <c r="J81" s="57"/>
      <c r="K81" s="37"/>
      <c r="L81" s="37"/>
      <c r="M81" s="37"/>
      <c r="N81" s="37"/>
      <c r="O81" s="37"/>
      <c r="P81" s="37"/>
    </row>
    <row r="82" spans="1:16" ht="13.5" thickBot="1" x14ac:dyDescent="0.25">
      <c r="A82" s="494" t="s">
        <v>36</v>
      </c>
      <c r="B82" s="22"/>
      <c r="C82" s="22"/>
      <c r="D82" s="22"/>
      <c r="E82" s="23" t="s">
        <v>15</v>
      </c>
      <c r="F82" s="23" t="s">
        <v>16</v>
      </c>
      <c r="G82" s="23" t="s">
        <v>17</v>
      </c>
      <c r="H82" s="23" t="s">
        <v>15</v>
      </c>
      <c r="I82" s="23" t="s">
        <v>16</v>
      </c>
      <c r="J82" s="23" t="s">
        <v>17</v>
      </c>
      <c r="K82" s="23" t="s">
        <v>15</v>
      </c>
      <c r="L82" s="23" t="s">
        <v>16</v>
      </c>
      <c r="M82" s="23" t="s">
        <v>17</v>
      </c>
      <c r="N82" s="23" t="s">
        <v>15</v>
      </c>
      <c r="O82" s="23" t="s">
        <v>16</v>
      </c>
      <c r="P82" s="24" t="s">
        <v>17</v>
      </c>
    </row>
    <row r="83" spans="1:16" ht="15.75" customHeight="1" x14ac:dyDescent="0.2">
      <c r="A83" s="305" t="s">
        <v>209</v>
      </c>
      <c r="B83" s="306" t="s">
        <v>56</v>
      </c>
      <c r="C83" s="53" t="s">
        <v>21</v>
      </c>
      <c r="D83" s="58"/>
      <c r="E83" s="292">
        <v>6</v>
      </c>
      <c r="F83" s="292">
        <v>5</v>
      </c>
      <c r="G83" s="292">
        <f>SUM(E83:F83)</f>
        <v>11</v>
      </c>
      <c r="H83" s="292">
        <v>6</v>
      </c>
      <c r="I83" s="292">
        <v>5</v>
      </c>
      <c r="J83" s="295">
        <f>SUM(H83,I83)</f>
        <v>11</v>
      </c>
      <c r="K83" s="294">
        <v>8</v>
      </c>
      <c r="L83" s="294">
        <v>17</v>
      </c>
      <c r="M83" s="295">
        <f>SUM(K83:L83)</f>
        <v>25</v>
      </c>
      <c r="N83" s="294">
        <f>SUM(H83,K83)</f>
        <v>14</v>
      </c>
      <c r="O83" s="294">
        <f>SUM(I83,L83)</f>
        <v>22</v>
      </c>
      <c r="P83" s="296">
        <f>SUM(N83:O83)</f>
        <v>36</v>
      </c>
    </row>
    <row r="84" spans="1:16" ht="24.75" thickBot="1" x14ac:dyDescent="0.25">
      <c r="A84" s="307" t="s">
        <v>70</v>
      </c>
      <c r="B84" s="308" t="s">
        <v>58</v>
      </c>
      <c r="C84" s="53" t="s">
        <v>21</v>
      </c>
      <c r="D84" s="52"/>
      <c r="E84" s="300">
        <v>0</v>
      </c>
      <c r="F84" s="300">
        <v>0</v>
      </c>
      <c r="G84" s="292">
        <f>SUM(E84:F84)</f>
        <v>0</v>
      </c>
      <c r="H84" s="294">
        <v>0</v>
      </c>
      <c r="I84" s="294">
        <v>0</v>
      </c>
      <c r="J84" s="292">
        <f>SUM(H84:I84)</f>
        <v>0</v>
      </c>
      <c r="K84" s="294">
        <v>10</v>
      </c>
      <c r="L84" s="294">
        <v>7</v>
      </c>
      <c r="M84" s="292">
        <f>SUM(K84:L84)</f>
        <v>17</v>
      </c>
      <c r="N84" s="294">
        <f>SUM(H84,K84)</f>
        <v>10</v>
      </c>
      <c r="O84" s="294">
        <f>SUM(I84,L84)</f>
        <v>7</v>
      </c>
      <c r="P84" s="293">
        <f>SUM(N84:O84)</f>
        <v>17</v>
      </c>
    </row>
    <row r="85" spans="1:16" ht="13.5" thickBot="1" x14ac:dyDescent="0.25">
      <c r="A85" s="532" t="s">
        <v>35</v>
      </c>
      <c r="B85" s="533"/>
      <c r="C85" s="533"/>
      <c r="D85" s="533"/>
      <c r="E85" s="285">
        <f>SUM(E83:E84)</f>
        <v>6</v>
      </c>
      <c r="F85" s="285">
        <f t="shared" ref="F85:P85" si="27">SUM(F83:F84)</f>
        <v>5</v>
      </c>
      <c r="G85" s="285">
        <f t="shared" si="27"/>
        <v>11</v>
      </c>
      <c r="H85" s="285">
        <f t="shared" si="27"/>
        <v>6</v>
      </c>
      <c r="I85" s="285">
        <f t="shared" si="27"/>
        <v>5</v>
      </c>
      <c r="J85" s="285">
        <f t="shared" si="27"/>
        <v>11</v>
      </c>
      <c r="K85" s="285">
        <f t="shared" si="27"/>
        <v>18</v>
      </c>
      <c r="L85" s="285">
        <f t="shared" si="27"/>
        <v>24</v>
      </c>
      <c r="M85" s="285">
        <f t="shared" si="27"/>
        <v>42</v>
      </c>
      <c r="N85" s="285">
        <f t="shared" si="27"/>
        <v>24</v>
      </c>
      <c r="O85" s="285">
        <f t="shared" si="27"/>
        <v>29</v>
      </c>
      <c r="P85" s="286">
        <f t="shared" si="27"/>
        <v>53</v>
      </c>
    </row>
    <row r="86" spans="1:16" ht="13.5" thickBot="1" x14ac:dyDescent="0.25">
      <c r="A86" s="540" t="s">
        <v>52</v>
      </c>
      <c r="B86" s="541"/>
      <c r="C86" s="541"/>
      <c r="D86" s="541"/>
      <c r="E86" s="301">
        <f t="shared" ref="E86:P86" si="28">SUM(E65,E79,E85)</f>
        <v>361</v>
      </c>
      <c r="F86" s="301">
        <f t="shared" si="28"/>
        <v>348</v>
      </c>
      <c r="G86" s="301">
        <f t="shared" si="28"/>
        <v>709</v>
      </c>
      <c r="H86" s="301">
        <f t="shared" si="28"/>
        <v>218</v>
      </c>
      <c r="I86" s="301">
        <f t="shared" si="28"/>
        <v>144</v>
      </c>
      <c r="J86" s="301">
        <f t="shared" si="28"/>
        <v>362</v>
      </c>
      <c r="K86" s="301">
        <f t="shared" si="28"/>
        <v>918</v>
      </c>
      <c r="L86" s="301">
        <f t="shared" si="28"/>
        <v>654</v>
      </c>
      <c r="M86" s="301">
        <f t="shared" si="28"/>
        <v>1572</v>
      </c>
      <c r="N86" s="301">
        <f t="shared" si="28"/>
        <v>1136</v>
      </c>
      <c r="O86" s="301">
        <f t="shared" si="28"/>
        <v>798</v>
      </c>
      <c r="P86" s="302">
        <f t="shared" si="28"/>
        <v>1934</v>
      </c>
    </row>
    <row r="87" spans="1:16" ht="13.5" thickBot="1" x14ac:dyDescent="0.25">
      <c r="A87" s="536" t="s">
        <v>71</v>
      </c>
      <c r="B87" s="537"/>
      <c r="C87" s="537"/>
      <c r="D87" s="537"/>
      <c r="E87" s="537"/>
      <c r="F87" s="537"/>
      <c r="G87" s="538"/>
      <c r="H87" s="526" t="s">
        <v>6</v>
      </c>
      <c r="I87" s="527"/>
      <c r="J87" s="527"/>
      <c r="K87" s="527"/>
      <c r="L87" s="527"/>
      <c r="M87" s="527"/>
      <c r="N87" s="527"/>
      <c r="O87" s="527"/>
      <c r="P87" s="528"/>
    </row>
    <row r="88" spans="1:16" ht="13.5" thickBot="1" x14ac:dyDescent="0.25">
      <c r="A88" s="12" t="s">
        <v>7</v>
      </c>
      <c r="B88" s="13" t="s">
        <v>54</v>
      </c>
      <c r="C88" s="14" t="s">
        <v>9</v>
      </c>
      <c r="D88" s="22"/>
      <c r="E88" s="523" t="s">
        <v>10</v>
      </c>
      <c r="F88" s="523"/>
      <c r="G88" s="523"/>
      <c r="H88" s="542" t="s">
        <v>11</v>
      </c>
      <c r="I88" s="523"/>
      <c r="J88" s="523"/>
      <c r="K88" s="523" t="s">
        <v>12</v>
      </c>
      <c r="L88" s="523"/>
      <c r="M88" s="523"/>
      <c r="N88" s="523" t="s">
        <v>13</v>
      </c>
      <c r="O88" s="523"/>
      <c r="P88" s="539"/>
    </row>
    <row r="89" spans="1:16" ht="13.5" thickBot="1" x14ac:dyDescent="0.25">
      <c r="A89" s="21" t="s">
        <v>14</v>
      </c>
      <c r="B89" s="22"/>
      <c r="C89" s="22"/>
      <c r="D89" s="22"/>
      <c r="E89" s="23" t="s">
        <v>15</v>
      </c>
      <c r="F89" s="23" t="s">
        <v>16</v>
      </c>
      <c r="G89" s="23" t="s">
        <v>17</v>
      </c>
      <c r="H89" s="23" t="s">
        <v>15</v>
      </c>
      <c r="I89" s="23" t="s">
        <v>16</v>
      </c>
      <c r="J89" s="23" t="s">
        <v>17</v>
      </c>
      <c r="K89" s="23" t="s">
        <v>15</v>
      </c>
      <c r="L89" s="23" t="s">
        <v>16</v>
      </c>
      <c r="M89" s="23" t="s">
        <v>17</v>
      </c>
      <c r="N89" s="23" t="s">
        <v>15</v>
      </c>
      <c r="O89" s="23" t="s">
        <v>16</v>
      </c>
      <c r="P89" s="24" t="s">
        <v>17</v>
      </c>
    </row>
    <row r="90" spans="1:16" ht="12.75" x14ac:dyDescent="0.2">
      <c r="A90" s="317" t="s">
        <v>25</v>
      </c>
      <c r="B90" s="318" t="s">
        <v>72</v>
      </c>
      <c r="C90" s="71" t="s">
        <v>73</v>
      </c>
      <c r="D90" s="72"/>
      <c r="E90" s="309">
        <v>8</v>
      </c>
      <c r="F90" s="309">
        <v>12</v>
      </c>
      <c r="G90" s="309">
        <f>SUM(E90:F90)</f>
        <v>20</v>
      </c>
      <c r="H90" s="309">
        <v>8</v>
      </c>
      <c r="I90" s="256">
        <v>12</v>
      </c>
      <c r="J90" s="309">
        <f>SUM(H90:I90)</f>
        <v>20</v>
      </c>
      <c r="K90" s="256">
        <v>62</v>
      </c>
      <c r="L90" s="256">
        <v>92</v>
      </c>
      <c r="M90" s="309">
        <f>SUM(K90:L90)</f>
        <v>154</v>
      </c>
      <c r="N90" s="256">
        <f t="shared" ref="N90:O102" si="29">SUM(H90,K90)</f>
        <v>70</v>
      </c>
      <c r="O90" s="256">
        <f t="shared" si="29"/>
        <v>104</v>
      </c>
      <c r="P90" s="310">
        <f>SUM(N90:O90)</f>
        <v>174</v>
      </c>
    </row>
    <row r="91" spans="1:16" s="138" customFormat="1" ht="12.75" x14ac:dyDescent="0.2">
      <c r="A91" s="287" t="s">
        <v>208</v>
      </c>
      <c r="B91" s="288" t="s">
        <v>196</v>
      </c>
      <c r="C91" s="143" t="s">
        <v>73</v>
      </c>
      <c r="D91" s="144"/>
      <c r="E91" s="311">
        <v>0</v>
      </c>
      <c r="F91" s="311">
        <v>0</v>
      </c>
      <c r="G91" s="311">
        <f>SUM(E91:F91)</f>
        <v>0</v>
      </c>
      <c r="H91" s="311">
        <v>0</v>
      </c>
      <c r="I91" s="312">
        <v>0</v>
      </c>
      <c r="J91" s="311">
        <f>SUM(H91:I91)</f>
        <v>0</v>
      </c>
      <c r="K91" s="312">
        <v>1</v>
      </c>
      <c r="L91" s="312">
        <v>0</v>
      </c>
      <c r="M91" s="311">
        <f>SUM(K91:L91)</f>
        <v>1</v>
      </c>
      <c r="N91" s="312">
        <f>SUM(H91,K91)</f>
        <v>1</v>
      </c>
      <c r="O91" s="312">
        <f>SUM(I91,L91)</f>
        <v>0</v>
      </c>
      <c r="P91" s="313">
        <f>SUM(N91:O91)</f>
        <v>1</v>
      </c>
    </row>
    <row r="92" spans="1:16" s="138" customFormat="1" ht="25.5" x14ac:dyDescent="0.2">
      <c r="A92" s="184" t="s">
        <v>74</v>
      </c>
      <c r="B92" s="290" t="s">
        <v>182</v>
      </c>
      <c r="C92" s="143" t="s">
        <v>73</v>
      </c>
      <c r="D92" s="146"/>
      <c r="E92" s="314">
        <v>0</v>
      </c>
      <c r="F92" s="314">
        <v>0</v>
      </c>
      <c r="G92" s="315">
        <f t="shared" ref="G92:G102" si="30">SUM(E92:F92)</f>
        <v>0</v>
      </c>
      <c r="H92" s="314">
        <v>0</v>
      </c>
      <c r="I92" s="314">
        <v>0</v>
      </c>
      <c r="J92" s="315">
        <f t="shared" ref="J92:J102" si="31">SUM(H92:I92)</f>
        <v>0</v>
      </c>
      <c r="K92" s="314">
        <v>25</v>
      </c>
      <c r="L92" s="314">
        <v>27</v>
      </c>
      <c r="M92" s="311">
        <f>SUM(K92:L92)</f>
        <v>52</v>
      </c>
      <c r="N92" s="314">
        <f t="shared" si="29"/>
        <v>25</v>
      </c>
      <c r="O92" s="314">
        <f t="shared" si="29"/>
        <v>27</v>
      </c>
      <c r="P92" s="316">
        <f t="shared" ref="P92:P102" si="32">SUM(N92:O92)</f>
        <v>52</v>
      </c>
    </row>
    <row r="93" spans="1:16" s="138" customFormat="1" ht="12.75" x14ac:dyDescent="0.2">
      <c r="A93" s="184" t="s">
        <v>210</v>
      </c>
      <c r="B93" s="290" t="s">
        <v>197</v>
      </c>
      <c r="C93" s="145" t="s">
        <v>73</v>
      </c>
      <c r="D93" s="146"/>
      <c r="E93" s="314">
        <v>0</v>
      </c>
      <c r="F93" s="314">
        <v>0</v>
      </c>
      <c r="G93" s="315">
        <f t="shared" si="30"/>
        <v>0</v>
      </c>
      <c r="H93" s="314">
        <v>0</v>
      </c>
      <c r="I93" s="314">
        <v>0</v>
      </c>
      <c r="J93" s="315">
        <f t="shared" si="31"/>
        <v>0</v>
      </c>
      <c r="K93" s="314">
        <v>1</v>
      </c>
      <c r="L93" s="314">
        <v>0</v>
      </c>
      <c r="M93" s="315">
        <f t="shared" ref="M93:M102" si="33">SUM(K93:L93)</f>
        <v>1</v>
      </c>
      <c r="N93" s="314">
        <f t="shared" si="29"/>
        <v>1</v>
      </c>
      <c r="O93" s="314">
        <f t="shared" si="29"/>
        <v>0</v>
      </c>
      <c r="P93" s="316">
        <f t="shared" si="32"/>
        <v>1</v>
      </c>
    </row>
    <row r="94" spans="1:16" s="138" customFormat="1" ht="12.75" x14ac:dyDescent="0.2">
      <c r="A94" s="184" t="s">
        <v>75</v>
      </c>
      <c r="B94" s="290" t="s">
        <v>76</v>
      </c>
      <c r="C94" s="145" t="s">
        <v>73</v>
      </c>
      <c r="D94" s="146"/>
      <c r="E94" s="314">
        <v>0</v>
      </c>
      <c r="F94" s="314">
        <v>0</v>
      </c>
      <c r="G94" s="315">
        <f>SUM(E94:F94)</f>
        <v>0</v>
      </c>
      <c r="H94" s="314">
        <v>78</v>
      </c>
      <c r="I94" s="314">
        <v>80</v>
      </c>
      <c r="J94" s="315">
        <f>SUM(H94:I94)</f>
        <v>158</v>
      </c>
      <c r="K94" s="314">
        <v>409</v>
      </c>
      <c r="L94" s="314">
        <v>538</v>
      </c>
      <c r="M94" s="315">
        <f>SUM(K94:L94)</f>
        <v>947</v>
      </c>
      <c r="N94" s="314">
        <f>SUM(H94,K94)</f>
        <v>487</v>
      </c>
      <c r="O94" s="314">
        <f>SUM(I94,L94)</f>
        <v>618</v>
      </c>
      <c r="P94" s="316">
        <f>SUM(N94:O94)</f>
        <v>1105</v>
      </c>
    </row>
    <row r="95" spans="1:16" ht="12.75" customHeight="1" x14ac:dyDescent="0.2">
      <c r="A95" s="319" t="s">
        <v>213</v>
      </c>
      <c r="B95" s="268" t="s">
        <v>77</v>
      </c>
      <c r="C95" s="63" t="s">
        <v>73</v>
      </c>
      <c r="D95" s="52"/>
      <c r="E95" s="294">
        <v>0</v>
      </c>
      <c r="F95" s="294">
        <v>0</v>
      </c>
      <c r="G95" s="295">
        <f t="shared" si="30"/>
        <v>0</v>
      </c>
      <c r="H95" s="294">
        <v>0</v>
      </c>
      <c r="I95" s="294">
        <v>0</v>
      </c>
      <c r="J95" s="295">
        <f t="shared" si="31"/>
        <v>0</v>
      </c>
      <c r="K95" s="294">
        <v>4</v>
      </c>
      <c r="L95" s="294">
        <v>4</v>
      </c>
      <c r="M95" s="295">
        <f t="shared" si="33"/>
        <v>8</v>
      </c>
      <c r="N95" s="294">
        <f t="shared" si="29"/>
        <v>4</v>
      </c>
      <c r="O95" s="294">
        <f t="shared" si="29"/>
        <v>4</v>
      </c>
      <c r="P95" s="316">
        <f t="shared" si="32"/>
        <v>8</v>
      </c>
    </row>
    <row r="96" spans="1:16" ht="12.75" x14ac:dyDescent="0.2">
      <c r="A96" s="320" t="s">
        <v>78</v>
      </c>
      <c r="B96" s="321" t="s">
        <v>77</v>
      </c>
      <c r="C96" s="45" t="s">
        <v>73</v>
      </c>
      <c r="D96" s="56"/>
      <c r="E96" s="294">
        <v>3</v>
      </c>
      <c r="F96" s="294">
        <v>2</v>
      </c>
      <c r="G96" s="295">
        <f t="shared" si="30"/>
        <v>5</v>
      </c>
      <c r="H96" s="294">
        <v>7</v>
      </c>
      <c r="I96" s="294">
        <v>3</v>
      </c>
      <c r="J96" s="295">
        <f t="shared" si="31"/>
        <v>10</v>
      </c>
      <c r="K96" s="294">
        <v>32</v>
      </c>
      <c r="L96" s="294">
        <v>24</v>
      </c>
      <c r="M96" s="295">
        <f t="shared" si="33"/>
        <v>56</v>
      </c>
      <c r="N96" s="294">
        <f t="shared" si="29"/>
        <v>39</v>
      </c>
      <c r="O96" s="294">
        <f t="shared" si="29"/>
        <v>27</v>
      </c>
      <c r="P96" s="316">
        <f t="shared" si="32"/>
        <v>66</v>
      </c>
    </row>
    <row r="97" spans="1:16" ht="12.75" x14ac:dyDescent="0.2">
      <c r="A97" s="320" t="s">
        <v>212</v>
      </c>
      <c r="B97" s="321" t="s">
        <v>77</v>
      </c>
      <c r="C97" s="45" t="s">
        <v>73</v>
      </c>
      <c r="D97" s="56"/>
      <c r="E97" s="294">
        <v>0</v>
      </c>
      <c r="F97" s="294">
        <v>0</v>
      </c>
      <c r="G97" s="295">
        <f t="shared" si="30"/>
        <v>0</v>
      </c>
      <c r="H97" s="294">
        <v>0</v>
      </c>
      <c r="I97" s="294">
        <v>0</v>
      </c>
      <c r="J97" s="295">
        <f t="shared" si="31"/>
        <v>0</v>
      </c>
      <c r="K97" s="294">
        <v>51</v>
      </c>
      <c r="L97" s="294">
        <v>50</v>
      </c>
      <c r="M97" s="295">
        <f t="shared" si="33"/>
        <v>101</v>
      </c>
      <c r="N97" s="294">
        <f t="shared" si="29"/>
        <v>51</v>
      </c>
      <c r="O97" s="294">
        <f t="shared" si="29"/>
        <v>50</v>
      </c>
      <c r="P97" s="316">
        <f t="shared" si="32"/>
        <v>101</v>
      </c>
    </row>
    <row r="98" spans="1:16" ht="12.75" x14ac:dyDescent="0.2">
      <c r="A98" s="320" t="s">
        <v>79</v>
      </c>
      <c r="B98" s="321" t="s">
        <v>77</v>
      </c>
      <c r="C98" s="63" t="s">
        <v>73</v>
      </c>
      <c r="D98" s="56"/>
      <c r="E98" s="294">
        <v>13</v>
      </c>
      <c r="F98" s="294">
        <v>16</v>
      </c>
      <c r="G98" s="295">
        <f t="shared" si="30"/>
        <v>29</v>
      </c>
      <c r="H98" s="294">
        <v>5</v>
      </c>
      <c r="I98" s="294">
        <v>20</v>
      </c>
      <c r="J98" s="295">
        <f t="shared" si="31"/>
        <v>25</v>
      </c>
      <c r="K98" s="294">
        <v>196</v>
      </c>
      <c r="L98" s="294">
        <v>137</v>
      </c>
      <c r="M98" s="295">
        <f t="shared" si="33"/>
        <v>333</v>
      </c>
      <c r="N98" s="294">
        <f t="shared" si="29"/>
        <v>201</v>
      </c>
      <c r="O98" s="294">
        <f t="shared" si="29"/>
        <v>157</v>
      </c>
      <c r="P98" s="316">
        <f>SUM(N98:O98)</f>
        <v>358</v>
      </c>
    </row>
    <row r="99" spans="1:16" ht="12.75" x14ac:dyDescent="0.2">
      <c r="A99" s="319" t="s">
        <v>198</v>
      </c>
      <c r="B99" s="268" t="s">
        <v>77</v>
      </c>
      <c r="C99" s="63" t="s">
        <v>73</v>
      </c>
      <c r="D99" s="52"/>
      <c r="E99" s="294">
        <v>0</v>
      </c>
      <c r="F99" s="294">
        <v>0</v>
      </c>
      <c r="G99" s="295">
        <f t="shared" si="30"/>
        <v>0</v>
      </c>
      <c r="H99" s="294">
        <v>0</v>
      </c>
      <c r="I99" s="294">
        <v>0</v>
      </c>
      <c r="J99" s="295">
        <f t="shared" si="31"/>
        <v>0</v>
      </c>
      <c r="K99" s="294">
        <v>2</v>
      </c>
      <c r="L99" s="294">
        <v>5</v>
      </c>
      <c r="M99" s="295">
        <f t="shared" si="33"/>
        <v>7</v>
      </c>
      <c r="N99" s="294">
        <f t="shared" si="29"/>
        <v>2</v>
      </c>
      <c r="O99" s="294">
        <f t="shared" si="29"/>
        <v>5</v>
      </c>
      <c r="P99" s="316">
        <f t="shared" si="32"/>
        <v>7</v>
      </c>
    </row>
    <row r="100" spans="1:16" ht="12.75" x14ac:dyDescent="0.2">
      <c r="A100" s="322" t="s">
        <v>80</v>
      </c>
      <c r="B100" s="323" t="s">
        <v>77</v>
      </c>
      <c r="C100" s="45" t="s">
        <v>73</v>
      </c>
      <c r="D100" s="58"/>
      <c r="E100" s="291">
        <v>8</v>
      </c>
      <c r="F100" s="291">
        <v>1</v>
      </c>
      <c r="G100" s="292">
        <f t="shared" si="30"/>
        <v>9</v>
      </c>
      <c r="H100" s="291">
        <v>6</v>
      </c>
      <c r="I100" s="291">
        <v>2</v>
      </c>
      <c r="J100" s="292">
        <f>SUM(H100,I100)</f>
        <v>8</v>
      </c>
      <c r="K100" s="291">
        <v>56</v>
      </c>
      <c r="L100" s="291">
        <v>51</v>
      </c>
      <c r="M100" s="292">
        <f t="shared" si="33"/>
        <v>107</v>
      </c>
      <c r="N100" s="291">
        <f t="shared" si="29"/>
        <v>62</v>
      </c>
      <c r="O100" s="291">
        <f t="shared" si="29"/>
        <v>53</v>
      </c>
      <c r="P100" s="293">
        <f t="shared" si="32"/>
        <v>115</v>
      </c>
    </row>
    <row r="101" spans="1:16" ht="12.75" x14ac:dyDescent="0.2">
      <c r="A101" s="320" t="s">
        <v>211</v>
      </c>
      <c r="B101" s="321" t="s">
        <v>77</v>
      </c>
      <c r="C101" s="45" t="s">
        <v>73</v>
      </c>
      <c r="D101" s="56"/>
      <c r="E101" s="294">
        <v>0</v>
      </c>
      <c r="F101" s="294">
        <v>0</v>
      </c>
      <c r="G101" s="295">
        <f t="shared" si="30"/>
        <v>0</v>
      </c>
      <c r="H101" s="294">
        <v>0</v>
      </c>
      <c r="I101" s="294">
        <v>0</v>
      </c>
      <c r="J101" s="295">
        <f>SUM(H101,I101)</f>
        <v>0</v>
      </c>
      <c r="K101" s="294">
        <v>27</v>
      </c>
      <c r="L101" s="294">
        <v>36</v>
      </c>
      <c r="M101" s="295">
        <f t="shared" si="33"/>
        <v>63</v>
      </c>
      <c r="N101" s="294">
        <f t="shared" si="29"/>
        <v>27</v>
      </c>
      <c r="O101" s="294">
        <f t="shared" si="29"/>
        <v>36</v>
      </c>
      <c r="P101" s="296">
        <f t="shared" si="32"/>
        <v>63</v>
      </c>
    </row>
    <row r="102" spans="1:16" ht="13.5" thickBot="1" x14ac:dyDescent="0.25">
      <c r="A102" s="320" t="s">
        <v>81</v>
      </c>
      <c r="B102" s="321" t="s">
        <v>77</v>
      </c>
      <c r="C102" s="61" t="s">
        <v>73</v>
      </c>
      <c r="D102" s="56"/>
      <c r="E102" s="297">
        <v>5</v>
      </c>
      <c r="F102" s="297">
        <v>7</v>
      </c>
      <c r="G102" s="298">
        <f t="shared" si="30"/>
        <v>12</v>
      </c>
      <c r="H102" s="297">
        <v>5</v>
      </c>
      <c r="I102" s="297">
        <v>12</v>
      </c>
      <c r="J102" s="298">
        <f t="shared" si="31"/>
        <v>17</v>
      </c>
      <c r="K102" s="297">
        <v>70</v>
      </c>
      <c r="L102" s="297">
        <v>113</v>
      </c>
      <c r="M102" s="298">
        <f t="shared" si="33"/>
        <v>183</v>
      </c>
      <c r="N102" s="297">
        <f t="shared" si="29"/>
        <v>75</v>
      </c>
      <c r="O102" s="297">
        <f>SUM(I102,L102)</f>
        <v>125</v>
      </c>
      <c r="P102" s="299">
        <f t="shared" si="32"/>
        <v>200</v>
      </c>
    </row>
    <row r="103" spans="1:16" ht="13.5" thickBot="1" x14ac:dyDescent="0.25">
      <c r="A103" s="532" t="s">
        <v>35</v>
      </c>
      <c r="B103" s="533"/>
      <c r="C103" s="533"/>
      <c r="D103" s="533"/>
      <c r="E103" s="239">
        <f>SUM(E90:E102)</f>
        <v>37</v>
      </c>
      <c r="F103" s="239">
        <f t="shared" ref="F103:P103" si="34">SUM(F90:F102)</f>
        <v>38</v>
      </c>
      <c r="G103" s="239">
        <f t="shared" si="34"/>
        <v>75</v>
      </c>
      <c r="H103" s="239">
        <f t="shared" si="34"/>
        <v>109</v>
      </c>
      <c r="I103" s="239">
        <f t="shared" si="34"/>
        <v>129</v>
      </c>
      <c r="J103" s="239">
        <f t="shared" si="34"/>
        <v>238</v>
      </c>
      <c r="K103" s="239">
        <f t="shared" si="34"/>
        <v>936</v>
      </c>
      <c r="L103" s="239">
        <f t="shared" si="34"/>
        <v>1077</v>
      </c>
      <c r="M103" s="239">
        <f t="shared" si="34"/>
        <v>2013</v>
      </c>
      <c r="N103" s="239">
        <f t="shared" si="34"/>
        <v>1045</v>
      </c>
      <c r="O103" s="239">
        <f t="shared" si="34"/>
        <v>1206</v>
      </c>
      <c r="P103" s="240">
        <f t="shared" si="34"/>
        <v>2251</v>
      </c>
    </row>
    <row r="104" spans="1:16" ht="13.5" thickBot="1" x14ac:dyDescent="0.25">
      <c r="A104" s="34"/>
      <c r="B104" s="34"/>
      <c r="C104" s="34"/>
      <c r="D104" s="34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</row>
    <row r="105" spans="1:16" ht="13.5" thickBot="1" x14ac:dyDescent="0.25">
      <c r="A105" s="21" t="s">
        <v>36</v>
      </c>
      <c r="B105" s="22"/>
      <c r="C105" s="22"/>
      <c r="D105" s="22"/>
      <c r="E105" s="23" t="s">
        <v>15</v>
      </c>
      <c r="F105" s="23" t="s">
        <v>16</v>
      </c>
      <c r="G105" s="23" t="s">
        <v>17</v>
      </c>
      <c r="H105" s="23" t="s">
        <v>15</v>
      </c>
      <c r="I105" s="23" t="s">
        <v>16</v>
      </c>
      <c r="J105" s="23" t="s">
        <v>17</v>
      </c>
      <c r="K105" s="23" t="s">
        <v>15</v>
      </c>
      <c r="L105" s="23" t="s">
        <v>16</v>
      </c>
      <c r="M105" s="23" t="s">
        <v>17</v>
      </c>
      <c r="N105" s="23" t="s">
        <v>15</v>
      </c>
      <c r="O105" s="23" t="s">
        <v>16</v>
      </c>
      <c r="P105" s="24" t="s">
        <v>17</v>
      </c>
    </row>
    <row r="106" spans="1:16" ht="12.75" x14ac:dyDescent="0.2">
      <c r="A106" s="117" t="s">
        <v>82</v>
      </c>
      <c r="B106" s="304" t="s">
        <v>76</v>
      </c>
      <c r="C106" s="45" t="s">
        <v>73</v>
      </c>
      <c r="D106" s="45"/>
      <c r="E106" s="46">
        <v>0</v>
      </c>
      <c r="F106" s="292">
        <v>0</v>
      </c>
      <c r="G106" s="292">
        <f>SUM(E106:F106)</f>
        <v>0</v>
      </c>
      <c r="H106" s="292">
        <v>15</v>
      </c>
      <c r="I106" s="292">
        <v>13</v>
      </c>
      <c r="J106" s="295">
        <f>SUM(H106,I106)</f>
        <v>28</v>
      </c>
      <c r="K106" s="324">
        <v>14</v>
      </c>
      <c r="L106" s="324">
        <v>11</v>
      </c>
      <c r="M106" s="324">
        <f>SUM(K106,L106)</f>
        <v>25</v>
      </c>
      <c r="N106" s="291">
        <f>SUM(H106,K106)</f>
        <v>29</v>
      </c>
      <c r="O106" s="291">
        <f>SUM(I106,L106)</f>
        <v>24</v>
      </c>
      <c r="P106" s="293">
        <f>SUM(N106:O106)</f>
        <v>53</v>
      </c>
    </row>
    <row r="107" spans="1:16" ht="13.5" thickBot="1" x14ac:dyDescent="0.25">
      <c r="A107" s="255" t="s">
        <v>83</v>
      </c>
      <c r="B107" s="217" t="s">
        <v>77</v>
      </c>
      <c r="C107" s="61" t="s">
        <v>73</v>
      </c>
      <c r="D107" s="102"/>
      <c r="E107" s="103">
        <v>0</v>
      </c>
      <c r="F107" s="325">
        <v>0</v>
      </c>
      <c r="G107" s="258">
        <f>SUM(E107,F107)</f>
        <v>0</v>
      </c>
      <c r="H107" s="297">
        <v>0</v>
      </c>
      <c r="I107" s="297">
        <v>0</v>
      </c>
      <c r="J107" s="258">
        <f>SUM(H107:I107)</f>
        <v>0</v>
      </c>
      <c r="K107" s="297">
        <v>9</v>
      </c>
      <c r="L107" s="297">
        <v>3</v>
      </c>
      <c r="M107" s="258">
        <f>SUM(K107:L107)</f>
        <v>12</v>
      </c>
      <c r="N107" s="291">
        <f>SUM(H107,K107)</f>
        <v>9</v>
      </c>
      <c r="O107" s="291">
        <f>SUM(I107,L107)</f>
        <v>3</v>
      </c>
      <c r="P107" s="293">
        <f>SUM(N107:O107)</f>
        <v>12</v>
      </c>
    </row>
    <row r="108" spans="1:16" ht="13.5" thickBot="1" x14ac:dyDescent="0.25">
      <c r="A108" s="543" t="s">
        <v>35</v>
      </c>
      <c r="B108" s="544"/>
      <c r="C108" s="544"/>
      <c r="D108" s="544"/>
      <c r="E108" s="48">
        <f>SUM(E106:E107)</f>
        <v>0</v>
      </c>
      <c r="F108" s="285">
        <f t="shared" ref="F108:P108" si="35">SUM(F106:F107)</f>
        <v>0</v>
      </c>
      <c r="G108" s="285">
        <f t="shared" si="35"/>
        <v>0</v>
      </c>
      <c r="H108" s="285">
        <f t="shared" si="35"/>
        <v>15</v>
      </c>
      <c r="I108" s="285">
        <f t="shared" si="35"/>
        <v>13</v>
      </c>
      <c r="J108" s="285">
        <f t="shared" si="35"/>
        <v>28</v>
      </c>
      <c r="K108" s="285">
        <f t="shared" si="35"/>
        <v>23</v>
      </c>
      <c r="L108" s="285">
        <f t="shared" si="35"/>
        <v>14</v>
      </c>
      <c r="M108" s="285">
        <f t="shared" si="35"/>
        <v>37</v>
      </c>
      <c r="N108" s="285">
        <f t="shared" si="35"/>
        <v>38</v>
      </c>
      <c r="O108" s="285">
        <f t="shared" si="35"/>
        <v>27</v>
      </c>
      <c r="P108" s="286">
        <f t="shared" si="35"/>
        <v>65</v>
      </c>
    </row>
    <row r="109" spans="1:16" ht="13.5" thickBot="1" x14ac:dyDescent="0.25">
      <c r="A109" s="81"/>
      <c r="B109" s="81"/>
      <c r="C109" s="81"/>
      <c r="D109" s="81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</row>
    <row r="110" spans="1:16" ht="12.75" x14ac:dyDescent="0.2">
      <c r="A110" s="182" t="s">
        <v>50</v>
      </c>
      <c r="B110" s="131"/>
      <c r="C110" s="131"/>
      <c r="D110" s="131"/>
      <c r="E110" s="18" t="s">
        <v>15</v>
      </c>
      <c r="F110" s="18" t="s">
        <v>16</v>
      </c>
      <c r="G110" s="18" t="s">
        <v>17</v>
      </c>
      <c r="H110" s="18" t="s">
        <v>15</v>
      </c>
      <c r="I110" s="18" t="s">
        <v>16</v>
      </c>
      <c r="J110" s="18" t="s">
        <v>17</v>
      </c>
      <c r="K110" s="18" t="s">
        <v>15</v>
      </c>
      <c r="L110" s="18" t="s">
        <v>16</v>
      </c>
      <c r="M110" s="18" t="s">
        <v>17</v>
      </c>
      <c r="N110" s="18" t="s">
        <v>15</v>
      </c>
      <c r="O110" s="18" t="s">
        <v>16</v>
      </c>
      <c r="P110" s="19" t="s">
        <v>17</v>
      </c>
    </row>
    <row r="111" spans="1:16" ht="12.75" customHeight="1" x14ac:dyDescent="0.2">
      <c r="A111" s="289" t="s">
        <v>84</v>
      </c>
      <c r="B111" s="290" t="s">
        <v>85</v>
      </c>
      <c r="C111" s="145" t="s">
        <v>73</v>
      </c>
      <c r="D111" s="147"/>
      <c r="E111" s="294">
        <v>6</v>
      </c>
      <c r="F111" s="294">
        <v>2</v>
      </c>
      <c r="G111" s="294">
        <f>SUM(E111:F111)</f>
        <v>8</v>
      </c>
      <c r="H111" s="294">
        <v>6</v>
      </c>
      <c r="I111" s="294">
        <v>2</v>
      </c>
      <c r="J111" s="294">
        <f>SUM(H111:I111)</f>
        <v>8</v>
      </c>
      <c r="K111" s="294">
        <v>6</v>
      </c>
      <c r="L111" s="294">
        <v>7</v>
      </c>
      <c r="M111" s="294">
        <f>SUM(K111:L111)</f>
        <v>13</v>
      </c>
      <c r="N111" s="294">
        <f>SUM(H111,K111)</f>
        <v>12</v>
      </c>
      <c r="O111" s="294">
        <f>SUM(I111,L111)</f>
        <v>9</v>
      </c>
      <c r="P111" s="326">
        <f>SUM(N111:O111)</f>
        <v>21</v>
      </c>
    </row>
    <row r="112" spans="1:16" ht="13.5" thickBot="1" x14ac:dyDescent="0.25">
      <c r="A112" s="289" t="s">
        <v>86</v>
      </c>
      <c r="B112" s="328" t="s">
        <v>87</v>
      </c>
      <c r="C112" s="53" t="s">
        <v>21</v>
      </c>
      <c r="D112" s="63"/>
      <c r="E112" s="294">
        <v>0</v>
      </c>
      <c r="F112" s="294">
        <v>0</v>
      </c>
      <c r="G112" s="291">
        <f>SUM(E112:F112)</f>
        <v>0</v>
      </c>
      <c r="H112" s="294">
        <v>9</v>
      </c>
      <c r="I112" s="294">
        <v>13</v>
      </c>
      <c r="J112" s="291">
        <f>SUM(H112:I112)</f>
        <v>22</v>
      </c>
      <c r="K112" s="294">
        <v>20</v>
      </c>
      <c r="L112" s="294">
        <v>13</v>
      </c>
      <c r="M112" s="291">
        <f>SUM(K112:L112)</f>
        <v>33</v>
      </c>
      <c r="N112" s="294">
        <f>SUM(H112,K112)</f>
        <v>29</v>
      </c>
      <c r="O112" s="294">
        <f>SUM(I112,L112)</f>
        <v>26</v>
      </c>
      <c r="P112" s="327">
        <f>SUM(N112:O112)</f>
        <v>55</v>
      </c>
    </row>
    <row r="113" spans="1:17" ht="13.5" thickBot="1" x14ac:dyDescent="0.25">
      <c r="A113" s="532" t="s">
        <v>35</v>
      </c>
      <c r="B113" s="533"/>
      <c r="C113" s="533"/>
      <c r="D113" s="533"/>
      <c r="E113" s="285">
        <f>SUM(E111:E112)</f>
        <v>6</v>
      </c>
      <c r="F113" s="285">
        <f t="shared" ref="F113:P113" si="36">SUM(F111:F112)</f>
        <v>2</v>
      </c>
      <c r="G113" s="285">
        <f t="shared" si="36"/>
        <v>8</v>
      </c>
      <c r="H113" s="285">
        <f t="shared" si="36"/>
        <v>15</v>
      </c>
      <c r="I113" s="285">
        <f t="shared" si="36"/>
        <v>15</v>
      </c>
      <c r="J113" s="285">
        <f t="shared" si="36"/>
        <v>30</v>
      </c>
      <c r="K113" s="285">
        <f t="shared" si="36"/>
        <v>26</v>
      </c>
      <c r="L113" s="285">
        <f t="shared" si="36"/>
        <v>20</v>
      </c>
      <c r="M113" s="285">
        <f t="shared" si="36"/>
        <v>46</v>
      </c>
      <c r="N113" s="285">
        <f t="shared" si="36"/>
        <v>41</v>
      </c>
      <c r="O113" s="285">
        <f t="shared" si="36"/>
        <v>35</v>
      </c>
      <c r="P113" s="286">
        <f t="shared" si="36"/>
        <v>76</v>
      </c>
    </row>
    <row r="114" spans="1:17" ht="13.5" thickBot="1" x14ac:dyDescent="0.25">
      <c r="A114" s="540" t="s">
        <v>52</v>
      </c>
      <c r="B114" s="541"/>
      <c r="C114" s="541"/>
      <c r="D114" s="541"/>
      <c r="E114" s="423">
        <f t="shared" ref="E114:P114" si="37">SUM(E103,E108,E113)</f>
        <v>43</v>
      </c>
      <c r="F114" s="423">
        <f t="shared" si="37"/>
        <v>40</v>
      </c>
      <c r="G114" s="423">
        <f t="shared" si="37"/>
        <v>83</v>
      </c>
      <c r="H114" s="423">
        <f t="shared" si="37"/>
        <v>139</v>
      </c>
      <c r="I114" s="423">
        <f t="shared" si="37"/>
        <v>157</v>
      </c>
      <c r="J114" s="423">
        <f t="shared" si="37"/>
        <v>296</v>
      </c>
      <c r="K114" s="423">
        <f t="shared" si="37"/>
        <v>985</v>
      </c>
      <c r="L114" s="423">
        <f t="shared" si="37"/>
        <v>1111</v>
      </c>
      <c r="M114" s="423">
        <f t="shared" si="37"/>
        <v>2096</v>
      </c>
      <c r="N114" s="423">
        <f t="shared" si="37"/>
        <v>1124</v>
      </c>
      <c r="O114" s="423">
        <f t="shared" si="37"/>
        <v>1268</v>
      </c>
      <c r="P114" s="424">
        <f t="shared" si="37"/>
        <v>2392</v>
      </c>
    </row>
    <row r="115" spans="1:17" ht="13.5" thickBot="1" x14ac:dyDescent="0.25">
      <c r="A115" s="49"/>
      <c r="B115" s="49"/>
      <c r="C115" s="49"/>
      <c r="D115" s="49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</row>
    <row r="116" spans="1:17" ht="13.5" thickBot="1" x14ac:dyDescent="0.25">
      <c r="A116" s="536" t="s">
        <v>88</v>
      </c>
      <c r="B116" s="537"/>
      <c r="C116" s="537"/>
      <c r="D116" s="537"/>
      <c r="E116" s="537"/>
      <c r="F116" s="537"/>
      <c r="G116" s="538"/>
      <c r="H116" s="526" t="s">
        <v>6</v>
      </c>
      <c r="I116" s="527"/>
      <c r="J116" s="527"/>
      <c r="K116" s="527"/>
      <c r="L116" s="527"/>
      <c r="M116" s="527"/>
      <c r="N116" s="527"/>
      <c r="O116" s="527"/>
      <c r="P116" s="528"/>
    </row>
    <row r="117" spans="1:17" ht="13.5" thickBot="1" x14ac:dyDescent="0.25">
      <c r="A117" s="12" t="s">
        <v>7</v>
      </c>
      <c r="B117" s="13" t="s">
        <v>54</v>
      </c>
      <c r="C117" s="14" t="s">
        <v>9</v>
      </c>
      <c r="D117" s="22"/>
      <c r="E117" s="523" t="s">
        <v>10</v>
      </c>
      <c r="F117" s="523"/>
      <c r="G117" s="523"/>
      <c r="H117" s="542" t="s">
        <v>11</v>
      </c>
      <c r="I117" s="523"/>
      <c r="J117" s="523"/>
      <c r="K117" s="523" t="s">
        <v>12</v>
      </c>
      <c r="L117" s="523"/>
      <c r="M117" s="523"/>
      <c r="N117" s="523" t="s">
        <v>13</v>
      </c>
      <c r="O117" s="523"/>
      <c r="P117" s="539"/>
    </row>
    <row r="118" spans="1:17" ht="13.5" thickBot="1" x14ac:dyDescent="0.25">
      <c r="A118" s="21" t="s">
        <v>14</v>
      </c>
      <c r="B118" s="22"/>
      <c r="C118" s="22"/>
      <c r="D118" s="22"/>
      <c r="E118" s="23" t="s">
        <v>15</v>
      </c>
      <c r="F118" s="23" t="s">
        <v>16</v>
      </c>
      <c r="G118" s="23" t="s">
        <v>17</v>
      </c>
      <c r="H118" s="23" t="s">
        <v>15</v>
      </c>
      <c r="I118" s="23" t="s">
        <v>16</v>
      </c>
      <c r="J118" s="23" t="s">
        <v>17</v>
      </c>
      <c r="K118" s="23" t="s">
        <v>15</v>
      </c>
      <c r="L118" s="23" t="s">
        <v>16</v>
      </c>
      <c r="M118" s="23" t="s">
        <v>17</v>
      </c>
      <c r="N118" s="23" t="s">
        <v>15</v>
      </c>
      <c r="O118" s="23" t="s">
        <v>16</v>
      </c>
      <c r="P118" s="24" t="s">
        <v>17</v>
      </c>
    </row>
    <row r="119" spans="1:17" ht="12.75" x14ac:dyDescent="0.2">
      <c r="A119" s="317" t="s">
        <v>25</v>
      </c>
      <c r="B119" s="318" t="s">
        <v>89</v>
      </c>
      <c r="C119" s="72" t="s">
        <v>90</v>
      </c>
      <c r="D119" s="72"/>
      <c r="E119" s="309">
        <v>20</v>
      </c>
      <c r="F119" s="309">
        <v>17</v>
      </c>
      <c r="G119" s="309">
        <f>SUM(E119:F119)</f>
        <v>37</v>
      </c>
      <c r="H119" s="309">
        <v>18</v>
      </c>
      <c r="I119" s="256">
        <v>17</v>
      </c>
      <c r="J119" s="309">
        <f>SUM(H119:I119)</f>
        <v>35</v>
      </c>
      <c r="K119" s="256">
        <v>88</v>
      </c>
      <c r="L119" s="256">
        <v>123</v>
      </c>
      <c r="M119" s="309">
        <f>SUM(K119:L119)</f>
        <v>211</v>
      </c>
      <c r="N119" s="336">
        <f>SUM(H119,K119)</f>
        <v>106</v>
      </c>
      <c r="O119" s="336">
        <f>SUM(I119,L119)</f>
        <v>140</v>
      </c>
      <c r="P119" s="337">
        <f>SUM(N119:O119)</f>
        <v>246</v>
      </c>
    </row>
    <row r="120" spans="1:17" ht="12.75" customHeight="1" x14ac:dyDescent="0.2">
      <c r="A120" s="320" t="s">
        <v>161</v>
      </c>
      <c r="B120" s="329" t="s">
        <v>91</v>
      </c>
      <c r="C120" s="56" t="s">
        <v>90</v>
      </c>
      <c r="D120" s="56"/>
      <c r="E120" s="297">
        <v>7</v>
      </c>
      <c r="F120" s="297">
        <v>3</v>
      </c>
      <c r="G120" s="292">
        <f t="shared" ref="G120:G134" si="38">SUM(E120:F120)</f>
        <v>10</v>
      </c>
      <c r="H120" s="292">
        <v>7</v>
      </c>
      <c r="I120" s="297">
        <v>3</v>
      </c>
      <c r="J120" s="292">
        <f t="shared" ref="J120:J134" si="39">SUM(H120:I120)</f>
        <v>10</v>
      </c>
      <c r="K120" s="297">
        <v>71</v>
      </c>
      <c r="L120" s="297">
        <v>50</v>
      </c>
      <c r="M120" s="292">
        <f t="shared" ref="M120:M134" si="40">SUM(K120:L120)</f>
        <v>121</v>
      </c>
      <c r="N120" s="291">
        <f t="shared" ref="N120:O132" si="41">SUM(H120,K120)</f>
        <v>78</v>
      </c>
      <c r="O120" s="291">
        <f t="shared" si="41"/>
        <v>53</v>
      </c>
      <c r="P120" s="293">
        <f t="shared" ref="P120:P132" si="42">SUM(N120:O120)</f>
        <v>131</v>
      </c>
    </row>
    <row r="121" spans="1:17" ht="12.75" customHeight="1" x14ac:dyDescent="0.2">
      <c r="A121" s="320" t="s">
        <v>19</v>
      </c>
      <c r="B121" s="329" t="s">
        <v>91</v>
      </c>
      <c r="C121" s="56" t="s">
        <v>90</v>
      </c>
      <c r="D121" s="56"/>
      <c r="E121" s="297">
        <v>32</v>
      </c>
      <c r="F121" s="297">
        <v>39</v>
      </c>
      <c r="G121" s="292">
        <f t="shared" si="38"/>
        <v>71</v>
      </c>
      <c r="H121" s="297">
        <v>30</v>
      </c>
      <c r="I121" s="297">
        <v>39</v>
      </c>
      <c r="J121" s="292">
        <f t="shared" si="39"/>
        <v>69</v>
      </c>
      <c r="K121" s="297">
        <v>181</v>
      </c>
      <c r="L121" s="297">
        <v>213</v>
      </c>
      <c r="M121" s="292">
        <f>SUM(K121:L121)</f>
        <v>394</v>
      </c>
      <c r="N121" s="291">
        <f t="shared" si="41"/>
        <v>211</v>
      </c>
      <c r="O121" s="291">
        <f t="shared" si="41"/>
        <v>252</v>
      </c>
      <c r="P121" s="293">
        <f t="shared" si="42"/>
        <v>463</v>
      </c>
    </row>
    <row r="122" spans="1:17" s="95" customFormat="1" ht="12.75" customHeight="1" x14ac:dyDescent="0.2">
      <c r="A122" s="320" t="s">
        <v>92</v>
      </c>
      <c r="B122" s="329" t="s">
        <v>91</v>
      </c>
      <c r="C122" s="56" t="s">
        <v>90</v>
      </c>
      <c r="D122" s="56"/>
      <c r="E122" s="297">
        <v>7</v>
      </c>
      <c r="F122" s="297">
        <v>8</v>
      </c>
      <c r="G122" s="292">
        <f t="shared" si="38"/>
        <v>15</v>
      </c>
      <c r="H122" s="297">
        <v>6</v>
      </c>
      <c r="I122" s="297">
        <v>8</v>
      </c>
      <c r="J122" s="292">
        <f t="shared" si="39"/>
        <v>14</v>
      </c>
      <c r="K122" s="297">
        <v>58</v>
      </c>
      <c r="L122" s="297">
        <v>101</v>
      </c>
      <c r="M122" s="292">
        <f>SUM(K122:L122)</f>
        <v>159</v>
      </c>
      <c r="N122" s="291">
        <f t="shared" si="41"/>
        <v>64</v>
      </c>
      <c r="O122" s="291">
        <f t="shared" si="41"/>
        <v>109</v>
      </c>
      <c r="P122" s="293">
        <f t="shared" si="42"/>
        <v>173</v>
      </c>
      <c r="Q122" s="96"/>
    </row>
    <row r="123" spans="1:17" ht="12.75" customHeight="1" x14ac:dyDescent="0.2">
      <c r="A123" s="320" t="s">
        <v>23</v>
      </c>
      <c r="B123" s="329" t="s">
        <v>91</v>
      </c>
      <c r="C123" s="56" t="s">
        <v>90</v>
      </c>
      <c r="D123" s="56"/>
      <c r="E123" s="297">
        <v>12</v>
      </c>
      <c r="F123" s="297">
        <v>16</v>
      </c>
      <c r="G123" s="292">
        <f t="shared" si="38"/>
        <v>28</v>
      </c>
      <c r="H123" s="297">
        <v>12</v>
      </c>
      <c r="I123" s="297">
        <v>16</v>
      </c>
      <c r="J123" s="292">
        <f t="shared" si="39"/>
        <v>28</v>
      </c>
      <c r="K123" s="297">
        <v>92</v>
      </c>
      <c r="L123" s="297">
        <v>271</v>
      </c>
      <c r="M123" s="292">
        <f t="shared" si="40"/>
        <v>363</v>
      </c>
      <c r="N123" s="291">
        <f t="shared" si="41"/>
        <v>104</v>
      </c>
      <c r="O123" s="291">
        <f t="shared" si="41"/>
        <v>287</v>
      </c>
      <c r="P123" s="293">
        <f t="shared" si="42"/>
        <v>391</v>
      </c>
    </row>
    <row r="124" spans="1:17" ht="12.75" x14ac:dyDescent="0.2">
      <c r="A124" s="319" t="s">
        <v>185</v>
      </c>
      <c r="B124" s="329" t="s">
        <v>184</v>
      </c>
      <c r="C124" s="52" t="s">
        <v>90</v>
      </c>
      <c r="D124" s="126"/>
      <c r="E124" s="297">
        <v>107</v>
      </c>
      <c r="F124" s="297">
        <v>115</v>
      </c>
      <c r="G124" s="292">
        <f>SUM(E124:F124)</f>
        <v>222</v>
      </c>
      <c r="H124" s="297">
        <v>39</v>
      </c>
      <c r="I124" s="297">
        <v>41</v>
      </c>
      <c r="J124" s="292">
        <f>SUM(H124:I124)</f>
        <v>80</v>
      </c>
      <c r="K124" s="297">
        <v>39</v>
      </c>
      <c r="L124" s="297">
        <v>30</v>
      </c>
      <c r="M124" s="292">
        <f>SUM(K124:L124)</f>
        <v>69</v>
      </c>
      <c r="N124" s="291">
        <f>SUM(H124,K124)</f>
        <v>78</v>
      </c>
      <c r="O124" s="291">
        <f>SUM(I124,L124)</f>
        <v>71</v>
      </c>
      <c r="P124" s="293">
        <f>SUM(N124:O124)</f>
        <v>149</v>
      </c>
    </row>
    <row r="125" spans="1:17" s="138" customFormat="1" ht="12.75" customHeight="1" x14ac:dyDescent="0.2">
      <c r="A125" s="184" t="s">
        <v>207</v>
      </c>
      <c r="B125" s="330" t="s">
        <v>184</v>
      </c>
      <c r="C125" s="146" t="s">
        <v>90</v>
      </c>
      <c r="D125" s="135"/>
      <c r="E125" s="314">
        <v>0</v>
      </c>
      <c r="F125" s="314">
        <v>0</v>
      </c>
      <c r="G125" s="315">
        <f>SUM(E125:F125)</f>
        <v>0</v>
      </c>
      <c r="H125" s="314">
        <v>0</v>
      </c>
      <c r="I125" s="314">
        <v>0</v>
      </c>
      <c r="J125" s="315">
        <f t="shared" si="39"/>
        <v>0</v>
      </c>
      <c r="K125" s="314">
        <v>244</v>
      </c>
      <c r="L125" s="314">
        <v>233</v>
      </c>
      <c r="M125" s="315">
        <f>SUM(K125:L125)</f>
        <v>477</v>
      </c>
      <c r="N125" s="314">
        <f>SUM(H125,K125)</f>
        <v>244</v>
      </c>
      <c r="O125" s="314">
        <f>SUM(I125,L125)</f>
        <v>233</v>
      </c>
      <c r="P125" s="316">
        <f>SUM(N125:O125)</f>
        <v>477</v>
      </c>
    </row>
    <row r="126" spans="1:17" ht="12.75" x14ac:dyDescent="0.2">
      <c r="A126" s="319" t="s">
        <v>22</v>
      </c>
      <c r="B126" s="329" t="s">
        <v>93</v>
      </c>
      <c r="C126" s="52" t="s">
        <v>90</v>
      </c>
      <c r="D126" s="52"/>
      <c r="E126" s="294">
        <v>16</v>
      </c>
      <c r="F126" s="294">
        <v>19</v>
      </c>
      <c r="G126" s="295">
        <f t="shared" si="38"/>
        <v>35</v>
      </c>
      <c r="H126" s="294">
        <v>23</v>
      </c>
      <c r="I126" s="294">
        <v>39</v>
      </c>
      <c r="J126" s="295">
        <f t="shared" si="39"/>
        <v>62</v>
      </c>
      <c r="K126" s="294">
        <v>221</v>
      </c>
      <c r="L126" s="294">
        <v>325</v>
      </c>
      <c r="M126" s="295">
        <f t="shared" si="40"/>
        <v>546</v>
      </c>
      <c r="N126" s="294">
        <f t="shared" si="41"/>
        <v>244</v>
      </c>
      <c r="O126" s="294">
        <f t="shared" si="41"/>
        <v>364</v>
      </c>
      <c r="P126" s="296">
        <f t="shared" si="42"/>
        <v>608</v>
      </c>
    </row>
    <row r="127" spans="1:17" ht="12.75" x14ac:dyDescent="0.2">
      <c r="A127" s="319" t="s">
        <v>24</v>
      </c>
      <c r="B127" s="329" t="s">
        <v>93</v>
      </c>
      <c r="C127" s="52" t="s">
        <v>90</v>
      </c>
      <c r="D127" s="52"/>
      <c r="E127" s="294">
        <v>6</v>
      </c>
      <c r="F127" s="294">
        <v>4</v>
      </c>
      <c r="G127" s="295">
        <f t="shared" si="38"/>
        <v>10</v>
      </c>
      <c r="H127" s="294">
        <v>17</v>
      </c>
      <c r="I127" s="294">
        <v>6</v>
      </c>
      <c r="J127" s="295">
        <f t="shared" si="39"/>
        <v>23</v>
      </c>
      <c r="K127" s="294">
        <v>186</v>
      </c>
      <c r="L127" s="294">
        <v>73</v>
      </c>
      <c r="M127" s="295">
        <f t="shared" si="40"/>
        <v>259</v>
      </c>
      <c r="N127" s="294">
        <f t="shared" si="41"/>
        <v>203</v>
      </c>
      <c r="O127" s="294">
        <f t="shared" si="41"/>
        <v>79</v>
      </c>
      <c r="P127" s="296">
        <f t="shared" si="42"/>
        <v>282</v>
      </c>
    </row>
    <row r="128" spans="1:17" ht="12.75" x14ac:dyDescent="0.2">
      <c r="A128" s="331" t="s">
        <v>94</v>
      </c>
      <c r="B128" s="332" t="s">
        <v>95</v>
      </c>
      <c r="C128" s="88" t="s">
        <v>96</v>
      </c>
      <c r="D128" s="88"/>
      <c r="E128" s="257">
        <v>16</v>
      </c>
      <c r="F128" s="257">
        <v>10</v>
      </c>
      <c r="G128" s="292">
        <f t="shared" si="38"/>
        <v>26</v>
      </c>
      <c r="H128" s="257">
        <v>17</v>
      </c>
      <c r="I128" s="257">
        <v>8</v>
      </c>
      <c r="J128" s="292">
        <f t="shared" si="39"/>
        <v>25</v>
      </c>
      <c r="K128" s="257">
        <v>358</v>
      </c>
      <c r="L128" s="257">
        <v>77</v>
      </c>
      <c r="M128" s="292">
        <f t="shared" si="40"/>
        <v>435</v>
      </c>
      <c r="N128" s="291">
        <f t="shared" si="41"/>
        <v>375</v>
      </c>
      <c r="O128" s="291">
        <f t="shared" si="41"/>
        <v>85</v>
      </c>
      <c r="P128" s="293">
        <f t="shared" si="42"/>
        <v>460</v>
      </c>
    </row>
    <row r="129" spans="1:16" ht="12.75" x14ac:dyDescent="0.2">
      <c r="A129" s="320" t="s">
        <v>97</v>
      </c>
      <c r="B129" s="333" t="s">
        <v>95</v>
      </c>
      <c r="C129" s="56" t="s">
        <v>96</v>
      </c>
      <c r="D129" s="56"/>
      <c r="E129" s="297">
        <v>0</v>
      </c>
      <c r="F129" s="297">
        <v>0</v>
      </c>
      <c r="G129" s="292">
        <f t="shared" si="38"/>
        <v>0</v>
      </c>
      <c r="H129" s="297">
        <v>0</v>
      </c>
      <c r="I129" s="297">
        <v>0</v>
      </c>
      <c r="J129" s="292">
        <f t="shared" si="39"/>
        <v>0</v>
      </c>
      <c r="K129" s="297">
        <v>97</v>
      </c>
      <c r="L129" s="297">
        <v>32</v>
      </c>
      <c r="M129" s="292">
        <f t="shared" si="40"/>
        <v>129</v>
      </c>
      <c r="N129" s="291">
        <f t="shared" si="41"/>
        <v>97</v>
      </c>
      <c r="O129" s="291">
        <f t="shared" si="41"/>
        <v>32</v>
      </c>
      <c r="P129" s="293">
        <f t="shared" si="42"/>
        <v>129</v>
      </c>
    </row>
    <row r="130" spans="1:16" ht="12.75" x14ac:dyDescent="0.2">
      <c r="A130" s="320" t="s">
        <v>98</v>
      </c>
      <c r="B130" s="333" t="s">
        <v>99</v>
      </c>
      <c r="C130" s="56" t="s">
        <v>90</v>
      </c>
      <c r="D130" s="56">
        <v>41</v>
      </c>
      <c r="E130" s="297">
        <v>56</v>
      </c>
      <c r="F130" s="297">
        <v>59</v>
      </c>
      <c r="G130" s="292">
        <f t="shared" si="38"/>
        <v>115</v>
      </c>
      <c r="H130" s="297">
        <v>58</v>
      </c>
      <c r="I130" s="297">
        <v>62</v>
      </c>
      <c r="J130" s="292">
        <f t="shared" si="39"/>
        <v>120</v>
      </c>
      <c r="K130" s="297">
        <v>286</v>
      </c>
      <c r="L130" s="297">
        <v>316</v>
      </c>
      <c r="M130" s="292">
        <f t="shared" si="40"/>
        <v>602</v>
      </c>
      <c r="N130" s="291">
        <f t="shared" si="41"/>
        <v>344</v>
      </c>
      <c r="O130" s="291">
        <f t="shared" si="41"/>
        <v>378</v>
      </c>
      <c r="P130" s="293">
        <f t="shared" si="42"/>
        <v>722</v>
      </c>
    </row>
    <row r="131" spans="1:16" ht="12.75" x14ac:dyDescent="0.2">
      <c r="A131" s="59" t="s">
        <v>100</v>
      </c>
      <c r="B131" s="329" t="s">
        <v>101</v>
      </c>
      <c r="C131" s="56" t="s">
        <v>90</v>
      </c>
      <c r="D131" s="56"/>
      <c r="E131" s="297">
        <v>0</v>
      </c>
      <c r="F131" s="297">
        <v>0</v>
      </c>
      <c r="G131" s="292">
        <f t="shared" si="38"/>
        <v>0</v>
      </c>
      <c r="H131" s="297">
        <v>0</v>
      </c>
      <c r="I131" s="297">
        <v>0</v>
      </c>
      <c r="J131" s="292">
        <f t="shared" si="39"/>
        <v>0</v>
      </c>
      <c r="K131" s="297">
        <v>27</v>
      </c>
      <c r="L131" s="297">
        <v>23</v>
      </c>
      <c r="M131" s="292">
        <f t="shared" si="40"/>
        <v>50</v>
      </c>
      <c r="N131" s="291">
        <f t="shared" si="41"/>
        <v>27</v>
      </c>
      <c r="O131" s="291">
        <f t="shared" si="41"/>
        <v>23</v>
      </c>
      <c r="P131" s="293">
        <f t="shared" si="42"/>
        <v>50</v>
      </c>
    </row>
    <row r="132" spans="1:16" ht="12.75" x14ac:dyDescent="0.2">
      <c r="A132" s="329" t="s">
        <v>102</v>
      </c>
      <c r="B132" s="335" t="s">
        <v>101</v>
      </c>
      <c r="C132" s="52" t="s">
        <v>90</v>
      </c>
      <c r="D132" s="52"/>
      <c r="E132" s="294">
        <v>10</v>
      </c>
      <c r="F132" s="294">
        <v>9</v>
      </c>
      <c r="G132" s="295">
        <f t="shared" si="38"/>
        <v>19</v>
      </c>
      <c r="H132" s="294">
        <v>10</v>
      </c>
      <c r="I132" s="294">
        <v>9</v>
      </c>
      <c r="J132" s="295">
        <f t="shared" si="39"/>
        <v>19</v>
      </c>
      <c r="K132" s="294">
        <v>84</v>
      </c>
      <c r="L132" s="294">
        <v>66</v>
      </c>
      <c r="M132" s="295">
        <f t="shared" si="40"/>
        <v>150</v>
      </c>
      <c r="N132" s="294">
        <f t="shared" si="41"/>
        <v>94</v>
      </c>
      <c r="O132" s="294">
        <f>SUM(I132,L132)</f>
        <v>75</v>
      </c>
      <c r="P132" s="295">
        <f t="shared" si="42"/>
        <v>169</v>
      </c>
    </row>
    <row r="133" spans="1:16" ht="12.75" x14ac:dyDescent="0.2">
      <c r="A133" s="329" t="s">
        <v>176</v>
      </c>
      <c r="B133" s="335" t="s">
        <v>175</v>
      </c>
      <c r="C133" s="52" t="s">
        <v>90</v>
      </c>
      <c r="D133" s="52"/>
      <c r="E133" s="294">
        <v>17</v>
      </c>
      <c r="F133" s="294">
        <v>38</v>
      </c>
      <c r="G133" s="295">
        <f t="shared" si="38"/>
        <v>55</v>
      </c>
      <c r="H133" s="294">
        <v>26</v>
      </c>
      <c r="I133" s="294">
        <v>63</v>
      </c>
      <c r="J133" s="295">
        <f>SUM(H133:I133)</f>
        <v>89</v>
      </c>
      <c r="K133" s="294">
        <v>56</v>
      </c>
      <c r="L133" s="294">
        <v>158</v>
      </c>
      <c r="M133" s="295">
        <f>SUM(K133:L133)</f>
        <v>214</v>
      </c>
      <c r="N133" s="294">
        <f>SUM(H133,K133)</f>
        <v>82</v>
      </c>
      <c r="O133" s="294">
        <f>SUM(I133,L133)</f>
        <v>221</v>
      </c>
      <c r="P133" s="295">
        <f>SUM(N133:O133)</f>
        <v>303</v>
      </c>
    </row>
    <row r="134" spans="1:16" ht="12.75" customHeight="1" thickBot="1" x14ac:dyDescent="0.25">
      <c r="A134" s="320" t="s">
        <v>214</v>
      </c>
      <c r="B134" s="334" t="s">
        <v>175</v>
      </c>
      <c r="C134" s="56" t="s">
        <v>90</v>
      </c>
      <c r="D134" s="56"/>
      <c r="E134" s="297">
        <v>0</v>
      </c>
      <c r="F134" s="297">
        <v>0</v>
      </c>
      <c r="G134" s="298">
        <f t="shared" si="38"/>
        <v>0</v>
      </c>
      <c r="H134" s="297">
        <v>0</v>
      </c>
      <c r="I134" s="297">
        <v>0</v>
      </c>
      <c r="J134" s="298">
        <f t="shared" si="39"/>
        <v>0</v>
      </c>
      <c r="K134" s="297">
        <v>103</v>
      </c>
      <c r="L134" s="297">
        <v>196</v>
      </c>
      <c r="M134" s="298">
        <f t="shared" si="40"/>
        <v>299</v>
      </c>
      <c r="N134" s="297">
        <f>SUM(H134,K134)</f>
        <v>103</v>
      </c>
      <c r="O134" s="297">
        <f>SUM(I134,L134)</f>
        <v>196</v>
      </c>
      <c r="P134" s="299">
        <f>SUM(N134:O134)</f>
        <v>299</v>
      </c>
    </row>
    <row r="135" spans="1:16" ht="13.5" thickBot="1" x14ac:dyDescent="0.25">
      <c r="A135" s="532" t="s">
        <v>35</v>
      </c>
      <c r="B135" s="533"/>
      <c r="C135" s="533"/>
      <c r="D135" s="533"/>
      <c r="E135" s="285">
        <f t="shared" ref="E135:P135" si="43">SUM(E119:E134)</f>
        <v>306</v>
      </c>
      <c r="F135" s="285">
        <f t="shared" si="43"/>
        <v>337</v>
      </c>
      <c r="G135" s="285">
        <f t="shared" si="43"/>
        <v>643</v>
      </c>
      <c r="H135" s="285">
        <f t="shared" si="43"/>
        <v>263</v>
      </c>
      <c r="I135" s="285">
        <f t="shared" si="43"/>
        <v>311</v>
      </c>
      <c r="J135" s="285">
        <f t="shared" si="43"/>
        <v>574</v>
      </c>
      <c r="K135" s="285">
        <f t="shared" si="43"/>
        <v>2191</v>
      </c>
      <c r="L135" s="285">
        <f t="shared" si="43"/>
        <v>2287</v>
      </c>
      <c r="M135" s="285">
        <f t="shared" si="43"/>
        <v>4478</v>
      </c>
      <c r="N135" s="285">
        <f t="shared" si="43"/>
        <v>2454</v>
      </c>
      <c r="O135" s="285">
        <f t="shared" si="43"/>
        <v>2598</v>
      </c>
      <c r="P135" s="286">
        <f t="shared" si="43"/>
        <v>5052</v>
      </c>
    </row>
    <row r="136" spans="1:16" ht="13.5" thickBot="1" x14ac:dyDescent="0.25">
      <c r="A136" s="34"/>
      <c r="B136" s="34"/>
      <c r="C136" s="34"/>
      <c r="D136" s="34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</row>
    <row r="137" spans="1:16" ht="13.5" thickBot="1" x14ac:dyDescent="0.25">
      <c r="A137" s="21" t="s">
        <v>36</v>
      </c>
      <c r="B137" s="22"/>
      <c r="C137" s="22"/>
      <c r="D137" s="15"/>
      <c r="E137" s="23" t="s">
        <v>15</v>
      </c>
      <c r="F137" s="23" t="s">
        <v>16</v>
      </c>
      <c r="G137" s="23" t="s">
        <v>17</v>
      </c>
      <c r="H137" s="23" t="s">
        <v>15</v>
      </c>
      <c r="I137" s="23" t="s">
        <v>16</v>
      </c>
      <c r="J137" s="23" t="s">
        <v>17</v>
      </c>
      <c r="K137" s="23" t="s">
        <v>15</v>
      </c>
      <c r="L137" s="23" t="s">
        <v>16</v>
      </c>
      <c r="M137" s="23" t="s">
        <v>17</v>
      </c>
      <c r="N137" s="23" t="s">
        <v>15</v>
      </c>
      <c r="O137" s="23" t="s">
        <v>16</v>
      </c>
      <c r="P137" s="24" t="s">
        <v>17</v>
      </c>
    </row>
    <row r="138" spans="1:16" ht="12.75" x14ac:dyDescent="0.2">
      <c r="A138" s="303" t="s">
        <v>103</v>
      </c>
      <c r="B138" s="290" t="s">
        <v>104</v>
      </c>
      <c r="C138" s="45" t="s">
        <v>90</v>
      </c>
      <c r="D138" s="163"/>
      <c r="E138" s="343">
        <v>0</v>
      </c>
      <c r="F138" s="309">
        <v>0</v>
      </c>
      <c r="G138" s="309">
        <f>SUM(E138:F138)</f>
        <v>0</v>
      </c>
      <c r="H138" s="309">
        <v>0</v>
      </c>
      <c r="I138" s="309">
        <v>0</v>
      </c>
      <c r="J138" s="309">
        <f>SUM(H138:I138)</f>
        <v>0</v>
      </c>
      <c r="K138" s="336">
        <v>11</v>
      </c>
      <c r="L138" s="336">
        <v>17</v>
      </c>
      <c r="M138" s="309">
        <f>SUM(K138:L138)</f>
        <v>28</v>
      </c>
      <c r="N138" s="336">
        <f t="shared" ref="N138:O145" si="44">SUM(H138,K138)</f>
        <v>11</v>
      </c>
      <c r="O138" s="336">
        <f t="shared" si="44"/>
        <v>17</v>
      </c>
      <c r="P138" s="337">
        <f>SUM(N138:O138)</f>
        <v>28</v>
      </c>
    </row>
    <row r="139" spans="1:16" ht="12.75" x14ac:dyDescent="0.2">
      <c r="A139" s="303" t="s">
        <v>105</v>
      </c>
      <c r="B139" s="290" t="s">
        <v>104</v>
      </c>
      <c r="C139" s="45" t="s">
        <v>90</v>
      </c>
      <c r="D139" s="163"/>
      <c r="E139" s="344">
        <v>0</v>
      </c>
      <c r="F139" s="292">
        <v>0</v>
      </c>
      <c r="G139" s="292">
        <f>SUM(E139:F139)</f>
        <v>0</v>
      </c>
      <c r="H139" s="292">
        <v>0</v>
      </c>
      <c r="I139" s="292">
        <v>0</v>
      </c>
      <c r="J139" s="292">
        <f t="shared" ref="J139:J145" si="45">SUM(H139:I139)</f>
        <v>0</v>
      </c>
      <c r="K139" s="291">
        <v>9</v>
      </c>
      <c r="L139" s="291">
        <v>13</v>
      </c>
      <c r="M139" s="292">
        <f>SUM(K139:L139)</f>
        <v>22</v>
      </c>
      <c r="N139" s="291">
        <f t="shared" si="44"/>
        <v>9</v>
      </c>
      <c r="O139" s="291">
        <f t="shared" si="44"/>
        <v>13</v>
      </c>
      <c r="P139" s="293">
        <f t="shared" ref="P139:P145" si="46">SUM(N139:O139)</f>
        <v>22</v>
      </c>
    </row>
    <row r="140" spans="1:16" ht="12.75" x14ac:dyDescent="0.2">
      <c r="A140" s="289" t="s">
        <v>106</v>
      </c>
      <c r="B140" s="290" t="s">
        <v>104</v>
      </c>
      <c r="C140" s="63" t="s">
        <v>90</v>
      </c>
      <c r="D140" s="163"/>
      <c r="E140" s="345">
        <v>0</v>
      </c>
      <c r="F140" s="300">
        <v>0</v>
      </c>
      <c r="G140" s="292">
        <f t="shared" ref="G140:G145" si="47">SUM(E140:F140)</f>
        <v>0</v>
      </c>
      <c r="H140" s="294">
        <v>0</v>
      </c>
      <c r="I140" s="294">
        <v>0</v>
      </c>
      <c r="J140" s="292">
        <f t="shared" si="45"/>
        <v>0</v>
      </c>
      <c r="K140" s="294">
        <v>0</v>
      </c>
      <c r="L140" s="294">
        <v>0</v>
      </c>
      <c r="M140" s="292">
        <f t="shared" ref="M140:M145" si="48">SUM(K140:L140)</f>
        <v>0</v>
      </c>
      <c r="N140" s="294">
        <f t="shared" si="44"/>
        <v>0</v>
      </c>
      <c r="O140" s="294">
        <f t="shared" si="44"/>
        <v>0</v>
      </c>
      <c r="P140" s="293">
        <f t="shared" si="46"/>
        <v>0</v>
      </c>
    </row>
    <row r="141" spans="1:16" ht="12.75" x14ac:dyDescent="0.2">
      <c r="A141" s="255" t="s">
        <v>37</v>
      </c>
      <c r="B141" s="290" t="s">
        <v>104</v>
      </c>
      <c r="C141" s="102" t="s">
        <v>90</v>
      </c>
      <c r="D141" s="163"/>
      <c r="E141" s="346">
        <v>0</v>
      </c>
      <c r="F141" s="325">
        <v>0</v>
      </c>
      <c r="G141" s="292">
        <f t="shared" si="47"/>
        <v>0</v>
      </c>
      <c r="H141" s="297">
        <v>0</v>
      </c>
      <c r="I141" s="297">
        <v>0</v>
      </c>
      <c r="J141" s="292">
        <f t="shared" si="45"/>
        <v>0</v>
      </c>
      <c r="K141" s="297">
        <v>0</v>
      </c>
      <c r="L141" s="297">
        <v>0</v>
      </c>
      <c r="M141" s="292">
        <f t="shared" si="48"/>
        <v>0</v>
      </c>
      <c r="N141" s="297">
        <f t="shared" si="44"/>
        <v>0</v>
      </c>
      <c r="O141" s="297">
        <f t="shared" si="44"/>
        <v>0</v>
      </c>
      <c r="P141" s="293">
        <f t="shared" si="46"/>
        <v>0</v>
      </c>
    </row>
    <row r="142" spans="1:16" ht="12.75" x14ac:dyDescent="0.2">
      <c r="A142" s="290" t="s">
        <v>38</v>
      </c>
      <c r="B142" s="290" t="s">
        <v>93</v>
      </c>
      <c r="C142" s="145" t="s">
        <v>90</v>
      </c>
      <c r="D142" s="339"/>
      <c r="E142" s="347">
        <v>0</v>
      </c>
      <c r="F142" s="348">
        <v>0</v>
      </c>
      <c r="G142" s="315">
        <f>SUM(E142:F142)</f>
        <v>0</v>
      </c>
      <c r="H142" s="314">
        <v>29</v>
      </c>
      <c r="I142" s="314">
        <v>8</v>
      </c>
      <c r="J142" s="315">
        <f>SUM(H142:I142)</f>
        <v>37</v>
      </c>
      <c r="K142" s="314">
        <v>21</v>
      </c>
      <c r="L142" s="314">
        <v>18</v>
      </c>
      <c r="M142" s="315">
        <f t="shared" si="48"/>
        <v>39</v>
      </c>
      <c r="N142" s="314">
        <f t="shared" si="44"/>
        <v>50</v>
      </c>
      <c r="O142" s="314">
        <f t="shared" si="44"/>
        <v>26</v>
      </c>
      <c r="P142" s="316">
        <f t="shared" si="46"/>
        <v>76</v>
      </c>
    </row>
    <row r="143" spans="1:16" ht="12.75" x14ac:dyDescent="0.2">
      <c r="A143" s="338" t="s">
        <v>107</v>
      </c>
      <c r="B143" s="338" t="s">
        <v>99</v>
      </c>
      <c r="C143" s="104" t="s">
        <v>90</v>
      </c>
      <c r="D143" s="340"/>
      <c r="E143" s="349">
        <v>0</v>
      </c>
      <c r="F143" s="350">
        <v>0</v>
      </c>
      <c r="G143" s="351">
        <f t="shared" si="47"/>
        <v>0</v>
      </c>
      <c r="H143" s="352">
        <v>0</v>
      </c>
      <c r="I143" s="352">
        <v>0</v>
      </c>
      <c r="J143" s="351">
        <v>0</v>
      </c>
      <c r="K143" s="352">
        <v>13</v>
      </c>
      <c r="L143" s="352">
        <v>23</v>
      </c>
      <c r="M143" s="351">
        <f t="shared" si="48"/>
        <v>36</v>
      </c>
      <c r="N143" s="352">
        <f t="shared" si="44"/>
        <v>13</v>
      </c>
      <c r="O143" s="352">
        <f t="shared" si="44"/>
        <v>23</v>
      </c>
      <c r="P143" s="353">
        <f t="shared" si="46"/>
        <v>36</v>
      </c>
    </row>
    <row r="144" spans="1:16" s="121" customFormat="1" ht="25.5" x14ac:dyDescent="0.2">
      <c r="A144" s="338" t="s">
        <v>70</v>
      </c>
      <c r="B144" s="338" t="s">
        <v>95</v>
      </c>
      <c r="C144" s="104" t="s">
        <v>96</v>
      </c>
      <c r="D144" s="341"/>
      <c r="E144" s="349">
        <v>0</v>
      </c>
      <c r="F144" s="350">
        <v>0</v>
      </c>
      <c r="G144" s="351">
        <f t="shared" si="47"/>
        <v>0</v>
      </c>
      <c r="H144" s="352">
        <v>0</v>
      </c>
      <c r="I144" s="352">
        <v>0</v>
      </c>
      <c r="J144" s="351">
        <f t="shared" si="45"/>
        <v>0</v>
      </c>
      <c r="K144" s="352">
        <v>7</v>
      </c>
      <c r="L144" s="352">
        <v>5</v>
      </c>
      <c r="M144" s="351">
        <f t="shared" si="48"/>
        <v>12</v>
      </c>
      <c r="N144" s="352">
        <f t="shared" si="44"/>
        <v>7</v>
      </c>
      <c r="O144" s="352">
        <f t="shared" si="44"/>
        <v>5</v>
      </c>
      <c r="P144" s="353">
        <f t="shared" si="46"/>
        <v>12</v>
      </c>
    </row>
    <row r="145" spans="1:16" s="121" customFormat="1" ht="12.75" x14ac:dyDescent="0.2">
      <c r="A145" s="338" t="s">
        <v>108</v>
      </c>
      <c r="B145" s="338" t="s">
        <v>101</v>
      </c>
      <c r="C145" s="104" t="s">
        <v>90</v>
      </c>
      <c r="D145" s="342"/>
      <c r="E145" s="354">
        <v>0</v>
      </c>
      <c r="F145" s="352">
        <v>0</v>
      </c>
      <c r="G145" s="351">
        <f t="shared" si="47"/>
        <v>0</v>
      </c>
      <c r="H145" s="352">
        <v>0</v>
      </c>
      <c r="I145" s="352">
        <v>0</v>
      </c>
      <c r="J145" s="351">
        <f t="shared" si="45"/>
        <v>0</v>
      </c>
      <c r="K145" s="352">
        <v>5</v>
      </c>
      <c r="L145" s="352">
        <v>3</v>
      </c>
      <c r="M145" s="351">
        <f t="shared" si="48"/>
        <v>8</v>
      </c>
      <c r="N145" s="352">
        <f t="shared" si="44"/>
        <v>5</v>
      </c>
      <c r="O145" s="352">
        <f t="shared" si="44"/>
        <v>3</v>
      </c>
      <c r="P145" s="353">
        <f t="shared" si="46"/>
        <v>8</v>
      </c>
    </row>
    <row r="146" spans="1:16" ht="13.5" thickBot="1" x14ac:dyDescent="0.25">
      <c r="A146" s="546" t="s">
        <v>35</v>
      </c>
      <c r="B146" s="547"/>
      <c r="C146" s="547"/>
      <c r="D146" s="548"/>
      <c r="E146" s="355">
        <f t="shared" ref="E146:P146" si="49">SUM(E138:E145)</f>
        <v>0</v>
      </c>
      <c r="F146" s="356">
        <f t="shared" si="49"/>
        <v>0</v>
      </c>
      <c r="G146" s="356">
        <f t="shared" si="49"/>
        <v>0</v>
      </c>
      <c r="H146" s="356">
        <f t="shared" si="49"/>
        <v>29</v>
      </c>
      <c r="I146" s="356">
        <f t="shared" si="49"/>
        <v>8</v>
      </c>
      <c r="J146" s="356">
        <f t="shared" si="49"/>
        <v>37</v>
      </c>
      <c r="K146" s="356">
        <f t="shared" si="49"/>
        <v>66</v>
      </c>
      <c r="L146" s="356">
        <f t="shared" si="49"/>
        <v>79</v>
      </c>
      <c r="M146" s="356">
        <f t="shared" si="49"/>
        <v>145</v>
      </c>
      <c r="N146" s="356">
        <f t="shared" si="49"/>
        <v>95</v>
      </c>
      <c r="O146" s="356">
        <f t="shared" si="49"/>
        <v>87</v>
      </c>
      <c r="P146" s="357">
        <f t="shared" si="49"/>
        <v>182</v>
      </c>
    </row>
    <row r="147" spans="1:16" ht="13.5" thickBot="1" x14ac:dyDescent="0.25">
      <c r="A147" s="66"/>
      <c r="B147" s="66"/>
      <c r="C147" s="66"/>
      <c r="D147" s="66"/>
      <c r="E147" s="67"/>
      <c r="F147" s="67"/>
      <c r="G147" s="67"/>
      <c r="H147" s="68"/>
      <c r="I147" s="68"/>
      <c r="J147" s="68"/>
      <c r="K147" s="68"/>
      <c r="L147" s="68"/>
      <c r="M147" s="67"/>
      <c r="N147" s="67"/>
      <c r="O147" s="67"/>
      <c r="P147" s="67"/>
    </row>
    <row r="148" spans="1:16" ht="13.5" thickBot="1" x14ac:dyDescent="0.25">
      <c r="A148" s="21" t="s">
        <v>50</v>
      </c>
      <c r="B148" s="22"/>
      <c r="C148" s="22"/>
      <c r="D148" s="22"/>
      <c r="E148" s="23" t="s">
        <v>15</v>
      </c>
      <c r="F148" s="23" t="s">
        <v>16</v>
      </c>
      <c r="G148" s="23" t="s">
        <v>17</v>
      </c>
      <c r="H148" s="23" t="s">
        <v>15</v>
      </c>
      <c r="I148" s="23" t="s">
        <v>16</v>
      </c>
      <c r="J148" s="23" t="s">
        <v>17</v>
      </c>
      <c r="K148" s="23" t="s">
        <v>15</v>
      </c>
      <c r="L148" s="23" t="s">
        <v>16</v>
      </c>
      <c r="M148" s="23" t="s">
        <v>17</v>
      </c>
      <c r="N148" s="23" t="s">
        <v>15</v>
      </c>
      <c r="O148" s="23" t="s">
        <v>16</v>
      </c>
      <c r="P148" s="24" t="s">
        <v>17</v>
      </c>
    </row>
    <row r="149" spans="1:16" ht="26.25" thickBot="1" x14ac:dyDescent="0.25">
      <c r="A149" s="303" t="s">
        <v>109</v>
      </c>
      <c r="B149" s="304" t="s">
        <v>110</v>
      </c>
      <c r="C149" s="118" t="s">
        <v>111</v>
      </c>
      <c r="D149" s="116"/>
      <c r="E149" s="291">
        <v>0</v>
      </c>
      <c r="F149" s="291">
        <v>0</v>
      </c>
      <c r="G149" s="295">
        <f>SUM(E149:F149)</f>
        <v>0</v>
      </c>
      <c r="H149" s="291">
        <v>0</v>
      </c>
      <c r="I149" s="291">
        <v>0</v>
      </c>
      <c r="J149" s="314">
        <f>SUM(H149:I149)</f>
        <v>0</v>
      </c>
      <c r="K149" s="291">
        <v>0</v>
      </c>
      <c r="L149" s="291">
        <v>0</v>
      </c>
      <c r="M149" s="314">
        <f>SUM(K149:L149)</f>
        <v>0</v>
      </c>
      <c r="N149" s="312">
        <v>0</v>
      </c>
      <c r="O149" s="312">
        <f>SUM(I149,L149)</f>
        <v>0</v>
      </c>
      <c r="P149" s="358">
        <f>SUM(N149:O149)</f>
        <v>0</v>
      </c>
    </row>
    <row r="150" spans="1:16" ht="13.5" thickBot="1" x14ac:dyDescent="0.25">
      <c r="A150" s="532" t="s">
        <v>35</v>
      </c>
      <c r="B150" s="533"/>
      <c r="C150" s="533"/>
      <c r="D150" s="533"/>
      <c r="E150" s="248">
        <f>E149</f>
        <v>0</v>
      </c>
      <c r="F150" s="248">
        <f>F149</f>
        <v>0</v>
      </c>
      <c r="G150" s="248">
        <f>G149</f>
        <v>0</v>
      </c>
      <c r="H150" s="248">
        <f>H149</f>
        <v>0</v>
      </c>
      <c r="I150" s="248">
        <f t="shared" ref="I150:P150" si="50">SUM(I149:I149)</f>
        <v>0</v>
      </c>
      <c r="J150" s="248">
        <f t="shared" si="50"/>
        <v>0</v>
      </c>
      <c r="K150" s="248">
        <f t="shared" si="50"/>
        <v>0</v>
      </c>
      <c r="L150" s="248">
        <f t="shared" si="50"/>
        <v>0</v>
      </c>
      <c r="M150" s="248">
        <f t="shared" si="50"/>
        <v>0</v>
      </c>
      <c r="N150" s="248">
        <f t="shared" si="50"/>
        <v>0</v>
      </c>
      <c r="O150" s="248">
        <f t="shared" si="50"/>
        <v>0</v>
      </c>
      <c r="P150" s="249">
        <f t="shared" si="50"/>
        <v>0</v>
      </c>
    </row>
    <row r="151" spans="1:16" ht="13.5" thickBot="1" x14ac:dyDescent="0.25">
      <c r="A151" s="534" t="s">
        <v>52</v>
      </c>
      <c r="B151" s="535"/>
      <c r="C151" s="535"/>
      <c r="D151" s="535"/>
      <c r="E151" s="423">
        <f t="shared" ref="E151:P151" si="51">SUM(E135,E146,E150)</f>
        <v>306</v>
      </c>
      <c r="F151" s="423">
        <f t="shared" si="51"/>
        <v>337</v>
      </c>
      <c r="G151" s="423">
        <f t="shared" si="51"/>
        <v>643</v>
      </c>
      <c r="H151" s="423">
        <f t="shared" si="51"/>
        <v>292</v>
      </c>
      <c r="I151" s="423">
        <f t="shared" si="51"/>
        <v>319</v>
      </c>
      <c r="J151" s="423">
        <f t="shared" si="51"/>
        <v>611</v>
      </c>
      <c r="K151" s="423">
        <f t="shared" si="51"/>
        <v>2257</v>
      </c>
      <c r="L151" s="423">
        <f t="shared" si="51"/>
        <v>2366</v>
      </c>
      <c r="M151" s="423">
        <f t="shared" si="51"/>
        <v>4623</v>
      </c>
      <c r="N151" s="423">
        <f t="shared" si="51"/>
        <v>2549</v>
      </c>
      <c r="O151" s="423">
        <f t="shared" si="51"/>
        <v>2685</v>
      </c>
      <c r="P151" s="424">
        <f t="shared" si="51"/>
        <v>5234</v>
      </c>
    </row>
    <row r="152" spans="1:16" ht="13.5" thickBot="1" x14ac:dyDescent="0.25">
      <c r="A152" s="49"/>
      <c r="B152" s="49"/>
      <c r="C152" s="49"/>
      <c r="D152" s="49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</row>
    <row r="153" spans="1:16" ht="13.5" thickBot="1" x14ac:dyDescent="0.25">
      <c r="A153" s="536" t="s">
        <v>112</v>
      </c>
      <c r="B153" s="537"/>
      <c r="C153" s="537"/>
      <c r="D153" s="537"/>
      <c r="E153" s="537"/>
      <c r="F153" s="537"/>
      <c r="G153" s="538"/>
      <c r="H153" s="526" t="s">
        <v>6</v>
      </c>
      <c r="I153" s="527"/>
      <c r="J153" s="527"/>
      <c r="K153" s="527"/>
      <c r="L153" s="527"/>
      <c r="M153" s="527"/>
      <c r="N153" s="527"/>
      <c r="O153" s="527"/>
      <c r="P153" s="528"/>
    </row>
    <row r="154" spans="1:16" ht="13.5" thickBot="1" x14ac:dyDescent="0.25">
      <c r="A154" s="110" t="s">
        <v>7</v>
      </c>
      <c r="B154" s="17" t="s">
        <v>54</v>
      </c>
      <c r="C154" s="122" t="s">
        <v>9</v>
      </c>
      <c r="D154" s="15"/>
      <c r="E154" s="545" t="s">
        <v>10</v>
      </c>
      <c r="F154" s="545"/>
      <c r="G154" s="545"/>
      <c r="H154" s="553" t="s">
        <v>11</v>
      </c>
      <c r="I154" s="545"/>
      <c r="J154" s="545"/>
      <c r="K154" s="545" t="s">
        <v>12</v>
      </c>
      <c r="L154" s="545"/>
      <c r="M154" s="545"/>
      <c r="N154" s="545" t="s">
        <v>13</v>
      </c>
      <c r="O154" s="545"/>
      <c r="P154" s="524"/>
    </row>
    <row r="155" spans="1:16" ht="12.75" x14ac:dyDescent="0.2">
      <c r="A155" s="427" t="s">
        <v>14</v>
      </c>
      <c r="B155" s="428"/>
      <c r="C155" s="15"/>
      <c r="D155" s="15"/>
      <c r="E155" s="18" t="s">
        <v>15</v>
      </c>
      <c r="F155" s="18" t="s">
        <v>16</v>
      </c>
      <c r="G155" s="18" t="s">
        <v>17</v>
      </c>
      <c r="H155" s="18" t="s">
        <v>15</v>
      </c>
      <c r="I155" s="18" t="s">
        <v>16</v>
      </c>
      <c r="J155" s="18" t="s">
        <v>17</v>
      </c>
      <c r="K155" s="18" t="s">
        <v>15</v>
      </c>
      <c r="L155" s="18" t="s">
        <v>16</v>
      </c>
      <c r="M155" s="18" t="s">
        <v>17</v>
      </c>
      <c r="N155" s="18" t="s">
        <v>15</v>
      </c>
      <c r="O155" s="18" t="s">
        <v>16</v>
      </c>
      <c r="P155" s="19" t="s">
        <v>17</v>
      </c>
    </row>
    <row r="156" spans="1:16" ht="12.75" x14ac:dyDescent="0.2">
      <c r="A156" s="374" t="s">
        <v>179</v>
      </c>
      <c r="B156" s="329" t="s">
        <v>114</v>
      </c>
      <c r="C156" s="75" t="s">
        <v>115</v>
      </c>
      <c r="D156" s="38"/>
      <c r="E156" s="426">
        <v>0</v>
      </c>
      <c r="F156" s="193">
        <v>0</v>
      </c>
      <c r="G156" s="193">
        <f>SUM(E156:F156)</f>
        <v>0</v>
      </c>
      <c r="H156" s="195">
        <v>0</v>
      </c>
      <c r="I156" s="195">
        <v>2</v>
      </c>
      <c r="J156" s="195">
        <f>SUM(H156,I156)</f>
        <v>2</v>
      </c>
      <c r="K156" s="195">
        <v>0</v>
      </c>
      <c r="L156" s="195">
        <v>0</v>
      </c>
      <c r="M156" s="195">
        <f>SUM(K156:L156)</f>
        <v>0</v>
      </c>
      <c r="N156" s="195">
        <f>SUM(H156,K156)</f>
        <v>0</v>
      </c>
      <c r="O156" s="195">
        <f>SUM(I156,L156)</f>
        <v>2</v>
      </c>
      <c r="P156" s="196">
        <f>SUM(N156:O156)</f>
        <v>2</v>
      </c>
    </row>
    <row r="157" spans="1:16" ht="12.75" x14ac:dyDescent="0.2">
      <c r="A157" s="319" t="s">
        <v>113</v>
      </c>
      <c r="B157" s="329" t="s">
        <v>114</v>
      </c>
      <c r="C157" s="63" t="s">
        <v>115</v>
      </c>
      <c r="D157" s="52"/>
      <c r="E157" s="360">
        <v>15</v>
      </c>
      <c r="F157" s="229">
        <v>2</v>
      </c>
      <c r="G157" s="229">
        <f>SUM(E157:F157)</f>
        <v>17</v>
      </c>
      <c r="H157" s="230">
        <v>13</v>
      </c>
      <c r="I157" s="230">
        <v>3</v>
      </c>
      <c r="J157" s="295">
        <f>SUM(H157:I157)</f>
        <v>16</v>
      </c>
      <c r="K157" s="231">
        <v>322</v>
      </c>
      <c r="L157" s="231">
        <v>77</v>
      </c>
      <c r="M157" s="229">
        <f>SUM(K157:L157)</f>
        <v>399</v>
      </c>
      <c r="N157" s="230">
        <f>SUM(H157,K157)</f>
        <v>335</v>
      </c>
      <c r="O157" s="230">
        <f>SUM(I157,L157)</f>
        <v>80</v>
      </c>
      <c r="P157" s="429">
        <f>SUM(N157:O157)</f>
        <v>415</v>
      </c>
    </row>
    <row r="158" spans="1:16" ht="13.5" thickBot="1" x14ac:dyDescent="0.25">
      <c r="A158" s="546" t="s">
        <v>35</v>
      </c>
      <c r="B158" s="547"/>
      <c r="C158" s="547"/>
      <c r="D158" s="548"/>
      <c r="E158" s="425">
        <f t="shared" ref="E158:P158" si="52">SUM(E156:E157)</f>
        <v>15</v>
      </c>
      <c r="F158" s="425">
        <f t="shared" si="52"/>
        <v>2</v>
      </c>
      <c r="G158" s="425">
        <f t="shared" si="52"/>
        <v>17</v>
      </c>
      <c r="H158" s="425">
        <f t="shared" si="52"/>
        <v>13</v>
      </c>
      <c r="I158" s="425">
        <f t="shared" si="52"/>
        <v>5</v>
      </c>
      <c r="J158" s="425">
        <f t="shared" si="52"/>
        <v>18</v>
      </c>
      <c r="K158" s="425">
        <f t="shared" si="52"/>
        <v>322</v>
      </c>
      <c r="L158" s="425">
        <f t="shared" si="52"/>
        <v>77</v>
      </c>
      <c r="M158" s="425">
        <f t="shared" si="52"/>
        <v>399</v>
      </c>
      <c r="N158" s="425">
        <f t="shared" si="52"/>
        <v>335</v>
      </c>
      <c r="O158" s="425">
        <f t="shared" si="52"/>
        <v>82</v>
      </c>
      <c r="P158" s="430">
        <f t="shared" si="52"/>
        <v>417</v>
      </c>
    </row>
    <row r="159" spans="1:16" ht="13.5" thickBot="1" x14ac:dyDescent="0.25">
      <c r="A159" s="34"/>
      <c r="B159" s="34"/>
      <c r="C159" s="34"/>
      <c r="D159" s="34"/>
      <c r="E159" s="36"/>
      <c r="F159" s="36"/>
      <c r="G159" s="57"/>
      <c r="H159" s="36"/>
      <c r="I159" s="36"/>
      <c r="J159" s="57"/>
      <c r="K159" s="36"/>
      <c r="L159" s="36"/>
      <c r="M159" s="57"/>
      <c r="N159" s="36"/>
      <c r="O159" s="36"/>
      <c r="P159" s="57"/>
    </row>
    <row r="160" spans="1:16" ht="13.5" thickBot="1" x14ac:dyDescent="0.25">
      <c r="A160" s="21" t="s">
        <v>36</v>
      </c>
      <c r="B160" s="22"/>
      <c r="C160" s="22"/>
      <c r="D160" s="22"/>
      <c r="E160" s="23" t="s">
        <v>15</v>
      </c>
      <c r="F160" s="23" t="s">
        <v>16</v>
      </c>
      <c r="G160" s="23" t="s">
        <v>17</v>
      </c>
      <c r="H160" s="23" t="s">
        <v>15</v>
      </c>
      <c r="I160" s="23" t="s">
        <v>16</v>
      </c>
      <c r="J160" s="23" t="s">
        <v>17</v>
      </c>
      <c r="K160" s="23" t="s">
        <v>15</v>
      </c>
      <c r="L160" s="23" t="s">
        <v>16</v>
      </c>
      <c r="M160" s="23" t="s">
        <v>17</v>
      </c>
      <c r="N160" s="23" t="s">
        <v>15</v>
      </c>
      <c r="O160" s="23" t="s">
        <v>16</v>
      </c>
      <c r="P160" s="24" t="s">
        <v>17</v>
      </c>
    </row>
    <row r="161" spans="1:16" s="121" customFormat="1" ht="26.25" thickBot="1" x14ac:dyDescent="0.25">
      <c r="A161" s="361" t="s">
        <v>70</v>
      </c>
      <c r="B161" s="362" t="s">
        <v>114</v>
      </c>
      <c r="C161" s="153" t="s">
        <v>116</v>
      </c>
      <c r="D161" s="153"/>
      <c r="E161" s="363">
        <v>0</v>
      </c>
      <c r="F161" s="363">
        <v>0</v>
      </c>
      <c r="G161" s="363">
        <f>SUM(E161:F161)</f>
        <v>0</v>
      </c>
      <c r="H161" s="363">
        <v>0</v>
      </c>
      <c r="I161" s="364">
        <v>0</v>
      </c>
      <c r="J161" s="363">
        <f>SUM(H161:I161)</f>
        <v>0</v>
      </c>
      <c r="K161" s="364">
        <v>9</v>
      </c>
      <c r="L161" s="364">
        <v>3</v>
      </c>
      <c r="M161" s="363">
        <f>SUM(K161:L161)</f>
        <v>12</v>
      </c>
      <c r="N161" s="356">
        <f>SUM(H161,K161)</f>
        <v>9</v>
      </c>
      <c r="O161" s="356">
        <f>SUM(I161,L161)</f>
        <v>3</v>
      </c>
      <c r="P161" s="365">
        <f>SUM(N161:O161)</f>
        <v>12</v>
      </c>
    </row>
    <row r="162" spans="1:16" ht="13.5" thickBot="1" x14ac:dyDescent="0.25">
      <c r="A162" s="551" t="s">
        <v>35</v>
      </c>
      <c r="B162" s="552"/>
      <c r="C162" s="552"/>
      <c r="D162" s="552"/>
      <c r="E162" s="356">
        <f>E161</f>
        <v>0</v>
      </c>
      <c r="F162" s="356">
        <f t="shared" ref="F162:P162" si="53">F161</f>
        <v>0</v>
      </c>
      <c r="G162" s="356">
        <f t="shared" si="53"/>
        <v>0</v>
      </c>
      <c r="H162" s="356">
        <f t="shared" si="53"/>
        <v>0</v>
      </c>
      <c r="I162" s="356">
        <f t="shared" si="53"/>
        <v>0</v>
      </c>
      <c r="J162" s="356">
        <f t="shared" si="53"/>
        <v>0</v>
      </c>
      <c r="K162" s="356">
        <f t="shared" si="53"/>
        <v>9</v>
      </c>
      <c r="L162" s="356">
        <f t="shared" si="53"/>
        <v>3</v>
      </c>
      <c r="M162" s="356">
        <f t="shared" si="53"/>
        <v>12</v>
      </c>
      <c r="N162" s="356">
        <f t="shared" si="53"/>
        <v>9</v>
      </c>
      <c r="O162" s="356">
        <f t="shared" si="53"/>
        <v>3</v>
      </c>
      <c r="P162" s="357">
        <f t="shared" si="53"/>
        <v>12</v>
      </c>
    </row>
    <row r="163" spans="1:16" s="478" customFormat="1" ht="13.5" thickBot="1" x14ac:dyDescent="0.25">
      <c r="A163" s="549" t="s">
        <v>52</v>
      </c>
      <c r="B163" s="550"/>
      <c r="C163" s="550"/>
      <c r="D163" s="550"/>
      <c r="E163" s="423">
        <f t="shared" ref="E163:P163" si="54">SUM(E158,E162)</f>
        <v>15</v>
      </c>
      <c r="F163" s="423">
        <f t="shared" si="54"/>
        <v>2</v>
      </c>
      <c r="G163" s="423">
        <f t="shared" si="54"/>
        <v>17</v>
      </c>
      <c r="H163" s="423">
        <f t="shared" si="54"/>
        <v>13</v>
      </c>
      <c r="I163" s="423">
        <f t="shared" si="54"/>
        <v>5</v>
      </c>
      <c r="J163" s="423">
        <f t="shared" si="54"/>
        <v>18</v>
      </c>
      <c r="K163" s="423">
        <f t="shared" si="54"/>
        <v>331</v>
      </c>
      <c r="L163" s="423">
        <f t="shared" si="54"/>
        <v>80</v>
      </c>
      <c r="M163" s="423">
        <f t="shared" si="54"/>
        <v>411</v>
      </c>
      <c r="N163" s="423">
        <f t="shared" si="54"/>
        <v>344</v>
      </c>
      <c r="O163" s="423">
        <f t="shared" si="54"/>
        <v>85</v>
      </c>
      <c r="P163" s="424">
        <f t="shared" si="54"/>
        <v>429</v>
      </c>
    </row>
    <row r="164" spans="1:16" ht="13.5" thickBot="1" x14ac:dyDescent="0.25">
      <c r="A164" s="70"/>
      <c r="B164" s="70"/>
      <c r="C164" s="70"/>
      <c r="D164" s="70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</row>
    <row r="165" spans="1:16" ht="13.5" thickBot="1" x14ac:dyDescent="0.25">
      <c r="A165" s="536" t="s">
        <v>117</v>
      </c>
      <c r="B165" s="537"/>
      <c r="C165" s="537"/>
      <c r="D165" s="537"/>
      <c r="E165" s="537"/>
      <c r="F165" s="537"/>
      <c r="G165" s="538"/>
      <c r="H165" s="526" t="s">
        <v>6</v>
      </c>
      <c r="I165" s="527"/>
      <c r="J165" s="527"/>
      <c r="K165" s="527"/>
      <c r="L165" s="527"/>
      <c r="M165" s="527"/>
      <c r="N165" s="527"/>
      <c r="O165" s="527"/>
      <c r="P165" s="528"/>
    </row>
    <row r="166" spans="1:16" ht="13.5" thickBot="1" x14ac:dyDescent="0.25">
      <c r="A166" s="12" t="s">
        <v>7</v>
      </c>
      <c r="B166" s="13" t="s">
        <v>54</v>
      </c>
      <c r="C166" s="14" t="s">
        <v>9</v>
      </c>
      <c r="D166" s="22"/>
      <c r="E166" s="523" t="s">
        <v>10</v>
      </c>
      <c r="F166" s="523"/>
      <c r="G166" s="523"/>
      <c r="H166" s="542" t="s">
        <v>11</v>
      </c>
      <c r="I166" s="523"/>
      <c r="J166" s="523"/>
      <c r="K166" s="523" t="s">
        <v>12</v>
      </c>
      <c r="L166" s="523"/>
      <c r="M166" s="523"/>
      <c r="N166" s="523" t="s">
        <v>13</v>
      </c>
      <c r="O166" s="523"/>
      <c r="P166" s="539"/>
    </row>
    <row r="167" spans="1:16" ht="13.5" thickBot="1" x14ac:dyDescent="0.25">
      <c r="A167" s="21" t="s">
        <v>14</v>
      </c>
      <c r="B167" s="22"/>
      <c r="C167" s="22"/>
      <c r="D167" s="22"/>
      <c r="E167" s="23" t="s">
        <v>15</v>
      </c>
      <c r="F167" s="23" t="s">
        <v>16</v>
      </c>
      <c r="G167" s="23" t="s">
        <v>17</v>
      </c>
      <c r="H167" s="23" t="s">
        <v>15</v>
      </c>
      <c r="I167" s="23" t="s">
        <v>16</v>
      </c>
      <c r="J167" s="23" t="s">
        <v>17</v>
      </c>
      <c r="K167" s="23" t="s">
        <v>15</v>
      </c>
      <c r="L167" s="24" t="s">
        <v>16</v>
      </c>
      <c r="M167" s="26" t="s">
        <v>17</v>
      </c>
      <c r="N167" s="23" t="s">
        <v>15</v>
      </c>
      <c r="O167" s="23" t="s">
        <v>16</v>
      </c>
      <c r="P167" s="24" t="s">
        <v>17</v>
      </c>
    </row>
    <row r="168" spans="1:16" ht="12.75" x14ac:dyDescent="0.2">
      <c r="A168" s="435" t="s">
        <v>118</v>
      </c>
      <c r="B168" s="436" t="s">
        <v>87</v>
      </c>
      <c r="C168" s="437" t="s">
        <v>21</v>
      </c>
      <c r="D168" s="428"/>
      <c r="E168" s="151">
        <v>0</v>
      </c>
      <c r="F168" s="151">
        <v>0</v>
      </c>
      <c r="G168" s="150">
        <f>SUM(E168:F168)</f>
        <v>0</v>
      </c>
      <c r="H168" s="151">
        <v>2</v>
      </c>
      <c r="I168" s="151">
        <v>2</v>
      </c>
      <c r="J168" s="150">
        <f>SUM(H168:I168)</f>
        <v>4</v>
      </c>
      <c r="K168" s="151">
        <v>17</v>
      </c>
      <c r="L168" s="151">
        <v>6</v>
      </c>
      <c r="M168" s="150">
        <f>SUM(K168:L168)</f>
        <v>23</v>
      </c>
      <c r="N168" s="152">
        <f t="shared" ref="N168:O179" si="55">SUM(H168,K168)</f>
        <v>19</v>
      </c>
      <c r="O168" s="152">
        <f t="shared" si="55"/>
        <v>8</v>
      </c>
      <c r="P168" s="438">
        <f t="shared" ref="P168:P179" si="56">SUM(N168:O168)</f>
        <v>27</v>
      </c>
    </row>
    <row r="169" spans="1:16" ht="12.75" x14ac:dyDescent="0.2">
      <c r="A169" s="372" t="s">
        <v>199</v>
      </c>
      <c r="B169" s="373" t="s">
        <v>87</v>
      </c>
      <c r="C169" s="112" t="s">
        <v>21</v>
      </c>
      <c r="D169" s="29"/>
      <c r="E169" s="43">
        <v>0</v>
      </c>
      <c r="F169" s="244">
        <v>0</v>
      </c>
      <c r="G169" s="229">
        <f t="shared" ref="G169:G179" si="57">SUM(E169:F169)</f>
        <v>0</v>
      </c>
      <c r="H169" s="244">
        <v>0</v>
      </c>
      <c r="I169" s="244">
        <v>0</v>
      </c>
      <c r="J169" s="229">
        <f>SUM(H169:I169)</f>
        <v>0</v>
      </c>
      <c r="K169" s="244">
        <v>14</v>
      </c>
      <c r="L169" s="244">
        <v>10</v>
      </c>
      <c r="M169" s="229">
        <f>SUM(K169:L169)</f>
        <v>24</v>
      </c>
      <c r="N169" s="366">
        <f>SUM(H169,K169)</f>
        <v>14</v>
      </c>
      <c r="O169" s="366">
        <f>SUM(I169,L169)</f>
        <v>10</v>
      </c>
      <c r="P169" s="367">
        <f>SUM(N169:O169)</f>
        <v>24</v>
      </c>
    </row>
    <row r="170" spans="1:16" ht="12.75" x14ac:dyDescent="0.2">
      <c r="A170" s="374" t="s">
        <v>200</v>
      </c>
      <c r="B170" s="375" t="s">
        <v>87</v>
      </c>
      <c r="C170" s="75" t="s">
        <v>21</v>
      </c>
      <c r="D170" s="76"/>
      <c r="E170" s="40">
        <v>0</v>
      </c>
      <c r="F170" s="231">
        <v>0</v>
      </c>
      <c r="G170" s="229">
        <f>SUM(E170:F170)</f>
        <v>0</v>
      </c>
      <c r="H170" s="231">
        <v>0</v>
      </c>
      <c r="I170" s="231">
        <v>0</v>
      </c>
      <c r="J170" s="229">
        <f>SUM(H170:I170)</f>
        <v>0</v>
      </c>
      <c r="K170" s="231">
        <v>0</v>
      </c>
      <c r="L170" s="231">
        <v>0</v>
      </c>
      <c r="M170" s="229">
        <f>SUM(K170:L170)</f>
        <v>0</v>
      </c>
      <c r="N170" s="366">
        <f t="shared" si="55"/>
        <v>0</v>
      </c>
      <c r="O170" s="366">
        <f t="shared" si="55"/>
        <v>0</v>
      </c>
      <c r="P170" s="368">
        <f t="shared" si="56"/>
        <v>0</v>
      </c>
    </row>
    <row r="171" spans="1:16" ht="25.5" x14ac:dyDescent="0.2">
      <c r="A171" s="431" t="s">
        <v>119</v>
      </c>
      <c r="B171" s="375" t="s">
        <v>87</v>
      </c>
      <c r="C171" s="75" t="s">
        <v>21</v>
      </c>
      <c r="D171" s="76"/>
      <c r="E171" s="40">
        <v>13</v>
      </c>
      <c r="F171" s="231">
        <v>15</v>
      </c>
      <c r="G171" s="229">
        <f t="shared" si="57"/>
        <v>28</v>
      </c>
      <c r="H171" s="231">
        <v>4</v>
      </c>
      <c r="I171" s="231">
        <v>4</v>
      </c>
      <c r="J171" s="229">
        <f t="shared" ref="J171:J179" si="58">SUM(H171:I171)</f>
        <v>8</v>
      </c>
      <c r="K171" s="231">
        <v>9</v>
      </c>
      <c r="L171" s="231">
        <v>6</v>
      </c>
      <c r="M171" s="243">
        <f t="shared" ref="M171:M179" si="59">SUM(K171:L171)</f>
        <v>15</v>
      </c>
      <c r="N171" s="366">
        <f>SUM(H171,K171)</f>
        <v>13</v>
      </c>
      <c r="O171" s="366">
        <f>SUM(I171,L171)</f>
        <v>10</v>
      </c>
      <c r="P171" s="368">
        <f>SUM(N171:O171)</f>
        <v>23</v>
      </c>
    </row>
    <row r="172" spans="1:16" s="433" customFormat="1" ht="25.5" x14ac:dyDescent="0.2">
      <c r="A172" s="431" t="s">
        <v>216</v>
      </c>
      <c r="B172" s="359" t="s">
        <v>87</v>
      </c>
      <c r="C172" s="20" t="s">
        <v>21</v>
      </c>
      <c r="D172" s="432"/>
      <c r="E172" s="69">
        <v>0</v>
      </c>
      <c r="F172" s="314">
        <v>0</v>
      </c>
      <c r="G172" s="295">
        <f t="shared" si="57"/>
        <v>0</v>
      </c>
      <c r="H172" s="314">
        <v>0</v>
      </c>
      <c r="I172" s="314">
        <v>0</v>
      </c>
      <c r="J172" s="295">
        <f t="shared" si="58"/>
        <v>0</v>
      </c>
      <c r="K172" s="314">
        <v>15</v>
      </c>
      <c r="L172" s="314">
        <v>36</v>
      </c>
      <c r="M172" s="292">
        <f t="shared" si="59"/>
        <v>51</v>
      </c>
      <c r="N172" s="291">
        <f t="shared" si="55"/>
        <v>15</v>
      </c>
      <c r="O172" s="291">
        <f t="shared" si="55"/>
        <v>36</v>
      </c>
      <c r="P172" s="313">
        <f t="shared" si="56"/>
        <v>51</v>
      </c>
    </row>
    <row r="173" spans="1:16" ht="12.75" x14ac:dyDescent="0.2">
      <c r="A173" s="374" t="s">
        <v>120</v>
      </c>
      <c r="B173" s="375" t="s">
        <v>87</v>
      </c>
      <c r="C173" s="75" t="s">
        <v>21</v>
      </c>
      <c r="D173" s="76"/>
      <c r="E173" s="40">
        <v>0</v>
      </c>
      <c r="F173" s="231">
        <v>0</v>
      </c>
      <c r="G173" s="229">
        <f t="shared" si="57"/>
        <v>0</v>
      </c>
      <c r="H173" s="231">
        <v>0</v>
      </c>
      <c r="I173" s="231">
        <v>0</v>
      </c>
      <c r="J173" s="229">
        <f>SUM(H173:I173)</f>
        <v>0</v>
      </c>
      <c r="K173" s="231">
        <v>1</v>
      </c>
      <c r="L173" s="231"/>
      <c r="M173" s="229">
        <f t="shared" si="59"/>
        <v>1</v>
      </c>
      <c r="N173" s="230">
        <f>SUM(H173,K173)</f>
        <v>1</v>
      </c>
      <c r="O173" s="230">
        <f>SUM(I173,L173)</f>
        <v>0</v>
      </c>
      <c r="P173" s="429">
        <f>SUM(N173:O173)</f>
        <v>1</v>
      </c>
    </row>
    <row r="174" spans="1:16" ht="12.75" x14ac:dyDescent="0.2">
      <c r="A174" s="374" t="s">
        <v>215</v>
      </c>
      <c r="B174" s="375" t="s">
        <v>87</v>
      </c>
      <c r="C174" s="75" t="s">
        <v>21</v>
      </c>
      <c r="D174" s="76"/>
      <c r="E174" s="40">
        <v>0</v>
      </c>
      <c r="F174" s="231">
        <v>0</v>
      </c>
      <c r="G174" s="229">
        <f t="shared" si="57"/>
        <v>0</v>
      </c>
      <c r="H174" s="231">
        <v>0</v>
      </c>
      <c r="I174" s="231">
        <v>0</v>
      </c>
      <c r="J174" s="229">
        <f t="shared" si="58"/>
        <v>0</v>
      </c>
      <c r="K174" s="231">
        <v>186</v>
      </c>
      <c r="L174" s="231">
        <v>221</v>
      </c>
      <c r="M174" s="229">
        <f t="shared" si="59"/>
        <v>407</v>
      </c>
      <c r="N174" s="230">
        <f t="shared" si="55"/>
        <v>186</v>
      </c>
      <c r="O174" s="230">
        <f t="shared" si="55"/>
        <v>221</v>
      </c>
      <c r="P174" s="429">
        <f t="shared" si="56"/>
        <v>407</v>
      </c>
    </row>
    <row r="175" spans="1:16" ht="12.75" x14ac:dyDescent="0.2">
      <c r="A175" s="374" t="s">
        <v>177</v>
      </c>
      <c r="B175" s="375" t="s">
        <v>87</v>
      </c>
      <c r="C175" s="75" t="s">
        <v>21</v>
      </c>
      <c r="D175" s="76"/>
      <c r="E175" s="40">
        <v>28</v>
      </c>
      <c r="F175" s="231">
        <v>22</v>
      </c>
      <c r="G175" s="229">
        <f t="shared" si="57"/>
        <v>50</v>
      </c>
      <c r="H175" s="231">
        <v>42</v>
      </c>
      <c r="I175" s="231">
        <v>46</v>
      </c>
      <c r="J175" s="229">
        <f>SUM(H175:I175)</f>
        <v>88</v>
      </c>
      <c r="K175" s="231">
        <v>67</v>
      </c>
      <c r="L175" s="231">
        <v>68</v>
      </c>
      <c r="M175" s="229">
        <f>SUM(K175:L175)</f>
        <v>135</v>
      </c>
      <c r="N175" s="230">
        <f>SUM(H175,K175)</f>
        <v>109</v>
      </c>
      <c r="O175" s="230">
        <f>SUM(I175,L175)</f>
        <v>114</v>
      </c>
      <c r="P175" s="429">
        <f>SUM(N175:O175)</f>
        <v>223</v>
      </c>
    </row>
    <row r="176" spans="1:16" ht="12.75" x14ac:dyDescent="0.2">
      <c r="A176" s="376" t="s">
        <v>178</v>
      </c>
      <c r="B176" s="375" t="s">
        <v>87</v>
      </c>
      <c r="C176" s="75" t="s">
        <v>21</v>
      </c>
      <c r="D176" s="76"/>
      <c r="E176" s="40">
        <v>0</v>
      </c>
      <c r="F176" s="231">
        <v>0</v>
      </c>
      <c r="G176" s="229">
        <f t="shared" si="57"/>
        <v>0</v>
      </c>
      <c r="H176" s="231">
        <v>0</v>
      </c>
      <c r="I176" s="231">
        <v>0</v>
      </c>
      <c r="J176" s="229">
        <f t="shared" si="58"/>
        <v>0</v>
      </c>
      <c r="K176" s="231">
        <v>60</v>
      </c>
      <c r="L176" s="231">
        <v>95</v>
      </c>
      <c r="M176" s="229">
        <f t="shared" si="59"/>
        <v>155</v>
      </c>
      <c r="N176" s="230">
        <f t="shared" si="55"/>
        <v>60</v>
      </c>
      <c r="O176" s="230">
        <f t="shared" si="55"/>
        <v>95</v>
      </c>
      <c r="P176" s="429">
        <f t="shared" si="56"/>
        <v>155</v>
      </c>
    </row>
    <row r="177" spans="1:17" ht="12.75" x14ac:dyDescent="0.2">
      <c r="A177" s="377" t="s">
        <v>121</v>
      </c>
      <c r="B177" s="378" t="s">
        <v>87</v>
      </c>
      <c r="C177" s="90" t="s">
        <v>21</v>
      </c>
      <c r="D177" s="91"/>
      <c r="E177" s="92">
        <v>6</v>
      </c>
      <c r="F177" s="223">
        <v>10</v>
      </c>
      <c r="G177" s="229">
        <f t="shared" si="57"/>
        <v>16</v>
      </c>
      <c r="H177" s="223">
        <v>5</v>
      </c>
      <c r="I177" s="223">
        <v>8</v>
      </c>
      <c r="J177" s="236">
        <f t="shared" si="58"/>
        <v>13</v>
      </c>
      <c r="K177" s="223">
        <v>13</v>
      </c>
      <c r="L177" s="223">
        <v>36</v>
      </c>
      <c r="M177" s="229">
        <f t="shared" si="59"/>
        <v>49</v>
      </c>
      <c r="N177" s="230">
        <f t="shared" si="55"/>
        <v>18</v>
      </c>
      <c r="O177" s="230">
        <f t="shared" si="55"/>
        <v>44</v>
      </c>
      <c r="P177" s="429">
        <f t="shared" si="56"/>
        <v>62</v>
      </c>
    </row>
    <row r="178" spans="1:17" ht="12.75" x14ac:dyDescent="0.2">
      <c r="A178" s="376" t="s">
        <v>174</v>
      </c>
      <c r="B178" s="375" t="s">
        <v>87</v>
      </c>
      <c r="C178" s="75" t="s">
        <v>21</v>
      </c>
      <c r="D178" s="76"/>
      <c r="E178" s="40">
        <v>32</v>
      </c>
      <c r="F178" s="231">
        <v>63</v>
      </c>
      <c r="G178" s="229">
        <f t="shared" si="57"/>
        <v>95</v>
      </c>
      <c r="H178" s="231">
        <v>46</v>
      </c>
      <c r="I178" s="231">
        <v>96</v>
      </c>
      <c r="J178" s="229">
        <f t="shared" si="58"/>
        <v>142</v>
      </c>
      <c r="K178" s="223">
        <v>153</v>
      </c>
      <c r="L178" s="231">
        <v>290</v>
      </c>
      <c r="M178" s="229">
        <f>SUM(K178:L178)</f>
        <v>443</v>
      </c>
      <c r="N178" s="230">
        <f>SUM(H178,K178)</f>
        <v>199</v>
      </c>
      <c r="O178" s="230">
        <f>SUM(I178,L178)</f>
        <v>386</v>
      </c>
      <c r="P178" s="429">
        <f>SUM(N178:O178)</f>
        <v>585</v>
      </c>
    </row>
    <row r="179" spans="1:17" ht="12.75" customHeight="1" thickBot="1" x14ac:dyDescent="0.25">
      <c r="A179" s="320" t="s">
        <v>214</v>
      </c>
      <c r="B179" s="333" t="s">
        <v>87</v>
      </c>
      <c r="C179" s="90" t="s">
        <v>21</v>
      </c>
      <c r="D179" s="56"/>
      <c r="E179" s="74">
        <v>0</v>
      </c>
      <c r="F179" s="236">
        <v>0</v>
      </c>
      <c r="G179" s="229">
        <f t="shared" si="57"/>
        <v>0</v>
      </c>
      <c r="H179" s="236">
        <v>0</v>
      </c>
      <c r="I179" s="223">
        <v>0</v>
      </c>
      <c r="J179" s="236">
        <f t="shared" si="58"/>
        <v>0</v>
      </c>
      <c r="K179" s="223">
        <v>183</v>
      </c>
      <c r="L179" s="223">
        <v>375</v>
      </c>
      <c r="M179" s="369">
        <f t="shared" si="59"/>
        <v>558</v>
      </c>
      <c r="N179" s="370">
        <f t="shared" si="55"/>
        <v>183</v>
      </c>
      <c r="O179" s="370">
        <f t="shared" si="55"/>
        <v>375</v>
      </c>
      <c r="P179" s="371">
        <f t="shared" si="56"/>
        <v>558</v>
      </c>
    </row>
    <row r="180" spans="1:17" ht="13.5" thickBot="1" x14ac:dyDescent="0.25">
      <c r="A180" s="113" t="s">
        <v>35</v>
      </c>
      <c r="B180" s="114"/>
      <c r="C180" s="114"/>
      <c r="D180" s="115"/>
      <c r="E180" s="48">
        <f>SUM(E168:E179)</f>
        <v>79</v>
      </c>
      <c r="F180" s="285">
        <f t="shared" ref="F180:P180" si="60">SUM(F168:F179)</f>
        <v>110</v>
      </c>
      <c r="G180" s="285">
        <f t="shared" si="60"/>
        <v>189</v>
      </c>
      <c r="H180" s="285">
        <f t="shared" si="60"/>
        <v>99</v>
      </c>
      <c r="I180" s="285">
        <f t="shared" si="60"/>
        <v>156</v>
      </c>
      <c r="J180" s="285">
        <f t="shared" si="60"/>
        <v>255</v>
      </c>
      <c r="K180" s="285">
        <f t="shared" si="60"/>
        <v>718</v>
      </c>
      <c r="L180" s="285">
        <f t="shared" si="60"/>
        <v>1143</v>
      </c>
      <c r="M180" s="285">
        <f t="shared" si="60"/>
        <v>1861</v>
      </c>
      <c r="N180" s="285">
        <f t="shared" si="60"/>
        <v>817</v>
      </c>
      <c r="O180" s="285">
        <f t="shared" si="60"/>
        <v>1299</v>
      </c>
      <c r="P180" s="286">
        <f t="shared" si="60"/>
        <v>2116</v>
      </c>
      <c r="Q180" s="434"/>
    </row>
    <row r="181" spans="1:17" ht="13.5" thickBot="1" x14ac:dyDescent="0.25">
      <c r="A181" s="83"/>
      <c r="B181" s="83"/>
      <c r="C181" s="84"/>
      <c r="D181" s="84"/>
      <c r="E181" s="67"/>
      <c r="F181" s="67"/>
      <c r="G181" s="67"/>
      <c r="H181" s="68"/>
      <c r="I181" s="68"/>
      <c r="J181" s="68"/>
      <c r="K181" s="68"/>
      <c r="L181" s="67"/>
      <c r="M181" s="67"/>
      <c r="N181" s="67"/>
      <c r="O181" s="67"/>
      <c r="P181" s="67"/>
    </row>
    <row r="182" spans="1:17" ht="13.5" thickBot="1" x14ac:dyDescent="0.25">
      <c r="A182" s="21" t="s">
        <v>48</v>
      </c>
      <c r="B182" s="27"/>
      <c r="C182" s="27"/>
      <c r="D182" s="27"/>
      <c r="E182" s="23" t="s">
        <v>15</v>
      </c>
      <c r="F182" s="23" t="s">
        <v>16</v>
      </c>
      <c r="G182" s="23" t="s">
        <v>17</v>
      </c>
      <c r="H182" s="23" t="s">
        <v>15</v>
      </c>
      <c r="I182" s="23" t="s">
        <v>16</v>
      </c>
      <c r="J182" s="23" t="s">
        <v>17</v>
      </c>
      <c r="K182" s="23" t="s">
        <v>15</v>
      </c>
      <c r="L182" s="23" t="s">
        <v>16</v>
      </c>
      <c r="M182" s="23" t="s">
        <v>17</v>
      </c>
      <c r="N182" s="23" t="s">
        <v>15</v>
      </c>
      <c r="O182" s="23" t="s">
        <v>16</v>
      </c>
      <c r="P182" s="24" t="s">
        <v>17</v>
      </c>
    </row>
    <row r="183" spans="1:17" s="121" customFormat="1" ht="26.25" thickBot="1" x14ac:dyDescent="0.25">
      <c r="A183" s="379" t="s">
        <v>122</v>
      </c>
      <c r="B183" s="380" t="s">
        <v>87</v>
      </c>
      <c r="C183" s="155" t="s">
        <v>123</v>
      </c>
      <c r="D183" s="72"/>
      <c r="E183" s="336">
        <v>0</v>
      </c>
      <c r="F183" s="336">
        <v>0</v>
      </c>
      <c r="G183" s="309">
        <f>SUM(E183:F183)</f>
        <v>0</v>
      </c>
      <c r="H183" s="336">
        <v>7</v>
      </c>
      <c r="I183" s="336">
        <v>12</v>
      </c>
      <c r="J183" s="309">
        <f>SUM(H183:I183)</f>
        <v>19</v>
      </c>
      <c r="K183" s="336">
        <v>0</v>
      </c>
      <c r="L183" s="336">
        <v>0</v>
      </c>
      <c r="M183" s="309">
        <f>SUM(K183:L183)</f>
        <v>0</v>
      </c>
      <c r="N183" s="336">
        <f>SUM(H183,K183)</f>
        <v>7</v>
      </c>
      <c r="O183" s="336">
        <f>SUM(I183,L183)</f>
        <v>12</v>
      </c>
      <c r="P183" s="337">
        <f>SUM(N183:O183)</f>
        <v>19</v>
      </c>
    </row>
    <row r="184" spans="1:17" ht="13.5" thickBot="1" x14ac:dyDescent="0.25">
      <c r="A184" s="532" t="s">
        <v>35</v>
      </c>
      <c r="B184" s="533"/>
      <c r="C184" s="533"/>
      <c r="D184" s="533"/>
      <c r="E184" s="285">
        <f>SUM(E183:E183)</f>
        <v>0</v>
      </c>
      <c r="F184" s="285">
        <f t="shared" ref="F184:P184" si="61">SUM(F183:F183)</f>
        <v>0</v>
      </c>
      <c r="G184" s="285">
        <f t="shared" si="61"/>
        <v>0</v>
      </c>
      <c r="H184" s="285">
        <f t="shared" si="61"/>
        <v>7</v>
      </c>
      <c r="I184" s="285">
        <f t="shared" si="61"/>
        <v>12</v>
      </c>
      <c r="J184" s="285">
        <f t="shared" si="61"/>
        <v>19</v>
      </c>
      <c r="K184" s="285">
        <f t="shared" si="61"/>
        <v>0</v>
      </c>
      <c r="L184" s="285">
        <f t="shared" si="61"/>
        <v>0</v>
      </c>
      <c r="M184" s="285">
        <f t="shared" si="61"/>
        <v>0</v>
      </c>
      <c r="N184" s="285">
        <f t="shared" si="61"/>
        <v>7</v>
      </c>
      <c r="O184" s="285">
        <f t="shared" si="61"/>
        <v>12</v>
      </c>
      <c r="P184" s="286">
        <f t="shared" si="61"/>
        <v>19</v>
      </c>
    </row>
    <row r="185" spans="1:17" ht="13.5" thickBot="1" x14ac:dyDescent="0.25">
      <c r="A185" s="66"/>
      <c r="B185" s="66"/>
      <c r="C185" s="66"/>
      <c r="D185" s="66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85"/>
    </row>
    <row r="186" spans="1:17" ht="12.75" x14ac:dyDescent="0.2">
      <c r="A186" s="16" t="s">
        <v>36</v>
      </c>
      <c r="B186" s="15"/>
      <c r="C186" s="15"/>
      <c r="D186" s="15"/>
      <c r="E186" s="18" t="s">
        <v>15</v>
      </c>
      <c r="F186" s="18" t="s">
        <v>16</v>
      </c>
      <c r="G186" s="18" t="s">
        <v>17</v>
      </c>
      <c r="H186" s="18" t="s">
        <v>15</v>
      </c>
      <c r="I186" s="18" t="s">
        <v>16</v>
      </c>
      <c r="J186" s="18" t="s">
        <v>17</v>
      </c>
      <c r="K186" s="18" t="s">
        <v>15</v>
      </c>
      <c r="L186" s="18" t="s">
        <v>16</v>
      </c>
      <c r="M186" s="18" t="s">
        <v>17</v>
      </c>
      <c r="N186" s="18" t="s">
        <v>15</v>
      </c>
      <c r="O186" s="19" t="s">
        <v>16</v>
      </c>
      <c r="P186" s="101" t="s">
        <v>17</v>
      </c>
    </row>
    <row r="187" spans="1:17" s="121" customFormat="1" ht="12.75" x14ac:dyDescent="0.2">
      <c r="A187" s="439" t="s">
        <v>80</v>
      </c>
      <c r="B187" s="219" t="s">
        <v>85</v>
      </c>
      <c r="C187" s="119" t="s">
        <v>21</v>
      </c>
      <c r="D187" s="38"/>
      <c r="E187" s="195">
        <v>0</v>
      </c>
      <c r="F187" s="195">
        <v>0</v>
      </c>
      <c r="G187" s="295">
        <f>SUM(E187:F187)</f>
        <v>0</v>
      </c>
      <c r="H187" s="195">
        <v>0</v>
      </c>
      <c r="I187" s="195">
        <v>0</v>
      </c>
      <c r="J187" s="229">
        <f>SUM(H187:I187)</f>
        <v>0</v>
      </c>
      <c r="K187" s="195">
        <v>9</v>
      </c>
      <c r="L187" s="195">
        <v>4</v>
      </c>
      <c r="M187" s="229">
        <f>SUM(K187:L187)</f>
        <v>13</v>
      </c>
      <c r="N187" s="230">
        <f t="shared" ref="N187:O189" si="62">SUM(H187,K187)</f>
        <v>9</v>
      </c>
      <c r="O187" s="230">
        <f t="shared" si="62"/>
        <v>4</v>
      </c>
      <c r="P187" s="429">
        <f>SUM(N187:O187)</f>
        <v>13</v>
      </c>
    </row>
    <row r="188" spans="1:17" s="121" customFormat="1" ht="12.75" x14ac:dyDescent="0.2">
      <c r="A188" s="439" t="s">
        <v>124</v>
      </c>
      <c r="B188" s="219" t="s">
        <v>87</v>
      </c>
      <c r="C188" s="119" t="s">
        <v>125</v>
      </c>
      <c r="D188" s="109"/>
      <c r="E188" s="195">
        <v>20</v>
      </c>
      <c r="F188" s="195">
        <v>20</v>
      </c>
      <c r="G188" s="381">
        <f>SUM(E188:F188)</f>
        <v>40</v>
      </c>
      <c r="H188" s="195">
        <v>5</v>
      </c>
      <c r="I188" s="195">
        <v>9</v>
      </c>
      <c r="J188" s="381">
        <f>SUM(H188:I188)</f>
        <v>14</v>
      </c>
      <c r="K188" s="195">
        <v>5</v>
      </c>
      <c r="L188" s="195">
        <v>21</v>
      </c>
      <c r="M188" s="381">
        <f>SUM(K188:L188)</f>
        <v>26</v>
      </c>
      <c r="N188" s="231">
        <f t="shared" si="62"/>
        <v>10</v>
      </c>
      <c r="O188" s="231">
        <f t="shared" si="62"/>
        <v>30</v>
      </c>
      <c r="P188" s="440">
        <f>SUM(N188:O188)</f>
        <v>40</v>
      </c>
    </row>
    <row r="189" spans="1:17" s="121" customFormat="1" ht="12.75" x14ac:dyDescent="0.2">
      <c r="A189" s="439" t="s">
        <v>126</v>
      </c>
      <c r="B189" s="219" t="s">
        <v>87</v>
      </c>
      <c r="C189" s="119" t="s">
        <v>21</v>
      </c>
      <c r="D189" s="76"/>
      <c r="E189" s="231">
        <v>0</v>
      </c>
      <c r="F189" s="382">
        <v>0</v>
      </c>
      <c r="G189" s="229">
        <f>SUM(E189:F189)</f>
        <v>0</v>
      </c>
      <c r="H189" s="315">
        <v>0</v>
      </c>
      <c r="I189" s="382">
        <v>0</v>
      </c>
      <c r="J189" s="229">
        <f>SUM(H189:I189)</f>
        <v>0</v>
      </c>
      <c r="K189" s="231">
        <v>29</v>
      </c>
      <c r="L189" s="231">
        <v>29</v>
      </c>
      <c r="M189" s="229">
        <f>SUM(K189:L189)</f>
        <v>58</v>
      </c>
      <c r="N189" s="230">
        <f t="shared" si="62"/>
        <v>29</v>
      </c>
      <c r="O189" s="230">
        <f t="shared" si="62"/>
        <v>29</v>
      </c>
      <c r="P189" s="429">
        <f>SUM(N189:O189)</f>
        <v>58</v>
      </c>
    </row>
    <row r="190" spans="1:17" ht="13.5" thickBot="1" x14ac:dyDescent="0.25">
      <c r="A190" s="546" t="s">
        <v>35</v>
      </c>
      <c r="B190" s="547"/>
      <c r="C190" s="547"/>
      <c r="D190" s="548"/>
      <c r="E190" s="383">
        <f>SUM(E187:E189)</f>
        <v>20</v>
      </c>
      <c r="F190" s="383">
        <f t="shared" ref="F190:P190" si="63">SUM(F187:F189)</f>
        <v>20</v>
      </c>
      <c r="G190" s="383">
        <f t="shared" si="63"/>
        <v>40</v>
      </c>
      <c r="H190" s="383">
        <f t="shared" si="63"/>
        <v>5</v>
      </c>
      <c r="I190" s="383">
        <f t="shared" si="63"/>
        <v>9</v>
      </c>
      <c r="J190" s="383">
        <f t="shared" si="63"/>
        <v>14</v>
      </c>
      <c r="K190" s="383">
        <f t="shared" si="63"/>
        <v>43</v>
      </c>
      <c r="L190" s="383">
        <f t="shared" si="63"/>
        <v>54</v>
      </c>
      <c r="M190" s="383">
        <f t="shared" si="63"/>
        <v>97</v>
      </c>
      <c r="N190" s="383">
        <f t="shared" si="63"/>
        <v>48</v>
      </c>
      <c r="O190" s="383">
        <f t="shared" si="63"/>
        <v>63</v>
      </c>
      <c r="P190" s="441">
        <f t="shared" si="63"/>
        <v>111</v>
      </c>
    </row>
    <row r="191" spans="1:17" ht="13.5" thickBot="1" x14ac:dyDescent="0.25">
      <c r="A191" s="534" t="s">
        <v>52</v>
      </c>
      <c r="B191" s="535"/>
      <c r="C191" s="535"/>
      <c r="D191" s="535"/>
      <c r="E191" s="248">
        <f t="shared" ref="E191:P191" si="64">E180+E184+E190</f>
        <v>99</v>
      </c>
      <c r="F191" s="248">
        <f t="shared" si="64"/>
        <v>130</v>
      </c>
      <c r="G191" s="248">
        <f t="shared" si="64"/>
        <v>229</v>
      </c>
      <c r="H191" s="248">
        <f t="shared" si="64"/>
        <v>111</v>
      </c>
      <c r="I191" s="248">
        <f t="shared" si="64"/>
        <v>177</v>
      </c>
      <c r="J191" s="248">
        <f t="shared" si="64"/>
        <v>288</v>
      </c>
      <c r="K191" s="248">
        <f t="shared" si="64"/>
        <v>761</v>
      </c>
      <c r="L191" s="248">
        <f t="shared" si="64"/>
        <v>1197</v>
      </c>
      <c r="M191" s="248">
        <f t="shared" si="64"/>
        <v>1958</v>
      </c>
      <c r="N191" s="248">
        <f t="shared" si="64"/>
        <v>872</v>
      </c>
      <c r="O191" s="248">
        <f t="shared" si="64"/>
        <v>1374</v>
      </c>
      <c r="P191" s="249">
        <f t="shared" si="64"/>
        <v>2246</v>
      </c>
    </row>
    <row r="192" spans="1:17" ht="13.5" thickBot="1" x14ac:dyDescent="0.25">
      <c r="A192" s="49"/>
      <c r="B192" s="49"/>
      <c r="C192" s="49"/>
      <c r="D192" s="49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</row>
    <row r="193" spans="1:16" ht="13.5" thickBot="1" x14ac:dyDescent="0.25">
      <c r="A193" s="536" t="s">
        <v>127</v>
      </c>
      <c r="B193" s="537"/>
      <c r="C193" s="537"/>
      <c r="D193" s="537"/>
      <c r="E193" s="537"/>
      <c r="F193" s="537"/>
      <c r="G193" s="538"/>
      <c r="H193" s="526" t="s">
        <v>6</v>
      </c>
      <c r="I193" s="527"/>
      <c r="J193" s="527"/>
      <c r="K193" s="527"/>
      <c r="L193" s="527"/>
      <c r="M193" s="527"/>
      <c r="N193" s="527"/>
      <c r="O193" s="527"/>
      <c r="P193" s="528"/>
    </row>
    <row r="194" spans="1:16" ht="13.5" thickBot="1" x14ac:dyDescent="0.25">
      <c r="A194" s="12" t="s">
        <v>7</v>
      </c>
      <c r="B194" s="13" t="s">
        <v>54</v>
      </c>
      <c r="C194" s="14" t="s">
        <v>9</v>
      </c>
      <c r="D194" s="22"/>
      <c r="E194" s="523"/>
      <c r="F194" s="523"/>
      <c r="G194" s="523"/>
      <c r="H194" s="542" t="s">
        <v>11</v>
      </c>
      <c r="I194" s="523"/>
      <c r="J194" s="523"/>
      <c r="K194" s="523" t="s">
        <v>12</v>
      </c>
      <c r="L194" s="523"/>
      <c r="M194" s="523"/>
      <c r="N194" s="523" t="s">
        <v>13</v>
      </c>
      <c r="O194" s="523"/>
      <c r="P194" s="539"/>
    </row>
    <row r="195" spans="1:16" ht="13.5" thickBot="1" x14ac:dyDescent="0.25">
      <c r="A195" s="28" t="s">
        <v>14</v>
      </c>
      <c r="B195" s="29"/>
      <c r="C195" s="29"/>
      <c r="D195" s="29"/>
      <c r="E195" s="30" t="s">
        <v>15</v>
      </c>
      <c r="F195" s="30" t="s">
        <v>16</v>
      </c>
      <c r="G195" s="30" t="s">
        <v>17</v>
      </c>
      <c r="H195" s="30" t="s">
        <v>15</v>
      </c>
      <c r="I195" s="30" t="s">
        <v>16</v>
      </c>
      <c r="J195" s="30" t="s">
        <v>17</v>
      </c>
      <c r="K195" s="30" t="s">
        <v>15</v>
      </c>
      <c r="L195" s="30" t="s">
        <v>16</v>
      </c>
      <c r="M195" s="30" t="s">
        <v>17</v>
      </c>
      <c r="N195" s="30" t="s">
        <v>15</v>
      </c>
      <c r="O195" s="30" t="s">
        <v>16</v>
      </c>
      <c r="P195" s="31" t="s">
        <v>17</v>
      </c>
    </row>
    <row r="196" spans="1:16" ht="12.75" x14ac:dyDescent="0.2">
      <c r="A196" s="374" t="s">
        <v>19</v>
      </c>
      <c r="B196" s="384" t="s">
        <v>128</v>
      </c>
      <c r="C196" s="20" t="s">
        <v>129</v>
      </c>
      <c r="D196" s="53"/>
      <c r="E196" s="385">
        <v>0</v>
      </c>
      <c r="F196" s="385">
        <v>0</v>
      </c>
      <c r="G196" s="386">
        <f>SUM(E196:F196)</f>
        <v>0</v>
      </c>
      <c r="H196" s="387">
        <v>0</v>
      </c>
      <c r="I196" s="387">
        <v>0</v>
      </c>
      <c r="J196" s="388">
        <f>SUM(H196:I196)</f>
        <v>0</v>
      </c>
      <c r="K196" s="387">
        <v>42</v>
      </c>
      <c r="L196" s="387">
        <v>58</v>
      </c>
      <c r="M196" s="188">
        <f>SUM(K196:L196)</f>
        <v>100</v>
      </c>
      <c r="N196" s="385">
        <f t="shared" ref="N196:O199" si="65">SUM(H196,K196)</f>
        <v>42</v>
      </c>
      <c r="O196" s="385">
        <f t="shared" si="65"/>
        <v>58</v>
      </c>
      <c r="P196" s="389">
        <f>SUM(N196:O196)</f>
        <v>100</v>
      </c>
    </row>
    <row r="197" spans="1:16" ht="12.75" x14ac:dyDescent="0.2">
      <c r="A197" s="374" t="s">
        <v>180</v>
      </c>
      <c r="B197" s="384" t="s">
        <v>128</v>
      </c>
      <c r="C197" s="20" t="s">
        <v>129</v>
      </c>
      <c r="D197" s="53"/>
      <c r="E197" s="279">
        <v>0</v>
      </c>
      <c r="F197" s="279">
        <v>0</v>
      </c>
      <c r="G197" s="193">
        <f>SUM(E197:F197)</f>
        <v>0</v>
      </c>
      <c r="H197" s="390">
        <v>0</v>
      </c>
      <c r="I197" s="390">
        <v>0</v>
      </c>
      <c r="J197" s="391">
        <f>SUM(H197:I197)</f>
        <v>0</v>
      </c>
      <c r="K197" s="390">
        <v>0</v>
      </c>
      <c r="L197" s="390">
        <v>0</v>
      </c>
      <c r="M197" s="386">
        <f>SUM(K197:L197)</f>
        <v>0</v>
      </c>
      <c r="N197" s="385">
        <f>SUM(H197,K197)</f>
        <v>0</v>
      </c>
      <c r="O197" s="385">
        <f>SUM(I197,L197)</f>
        <v>0</v>
      </c>
      <c r="P197" s="389">
        <f>SUM(N197:O197)</f>
        <v>0</v>
      </c>
    </row>
    <row r="198" spans="1:16" ht="12.75" x14ac:dyDescent="0.2">
      <c r="A198" s="374" t="s">
        <v>57</v>
      </c>
      <c r="B198" s="384" t="s">
        <v>128</v>
      </c>
      <c r="C198" s="20" t="s">
        <v>129</v>
      </c>
      <c r="D198" s="53"/>
      <c r="E198" s="279">
        <v>19</v>
      </c>
      <c r="F198" s="279">
        <v>40</v>
      </c>
      <c r="G198" s="193">
        <f>SUM(E198:F198)</f>
        <v>59</v>
      </c>
      <c r="H198" s="390"/>
      <c r="I198" s="390"/>
      <c r="J198" s="391">
        <f>SUM(H198:I198)</f>
        <v>0</v>
      </c>
      <c r="K198" s="390"/>
      <c r="L198" s="390"/>
      <c r="M198" s="386">
        <f>SUM(K198:L198)</f>
        <v>0</v>
      </c>
      <c r="N198" s="385">
        <f>SUM(H198,K198)</f>
        <v>0</v>
      </c>
      <c r="O198" s="385">
        <f>SUM(I198,L198)</f>
        <v>0</v>
      </c>
      <c r="P198" s="389">
        <f>SUM(N198:O198)</f>
        <v>0</v>
      </c>
    </row>
    <row r="199" spans="1:16" ht="13.5" thickBot="1" x14ac:dyDescent="0.25">
      <c r="A199" s="402" t="s">
        <v>130</v>
      </c>
      <c r="B199" s="442" t="s">
        <v>128</v>
      </c>
      <c r="C199" s="90" t="s">
        <v>129</v>
      </c>
      <c r="D199" s="89"/>
      <c r="E199" s="443">
        <v>0</v>
      </c>
      <c r="F199" s="443">
        <v>0</v>
      </c>
      <c r="G199" s="444">
        <f>SUM(E199:F199)</f>
        <v>0</v>
      </c>
      <c r="H199" s="400">
        <v>1</v>
      </c>
      <c r="I199" s="400">
        <v>0</v>
      </c>
      <c r="J199" s="445">
        <f>SUM(H199:I199)</f>
        <v>1</v>
      </c>
      <c r="K199" s="223">
        <v>39</v>
      </c>
      <c r="L199" s="223">
        <v>74</v>
      </c>
      <c r="M199" s="207">
        <f>SUM(K199:L199)</f>
        <v>113</v>
      </c>
      <c r="N199" s="446">
        <f t="shared" si="65"/>
        <v>40</v>
      </c>
      <c r="O199" s="446">
        <f t="shared" si="65"/>
        <v>74</v>
      </c>
      <c r="P199" s="447">
        <f>SUM(N199:O199)</f>
        <v>114</v>
      </c>
    </row>
    <row r="200" spans="1:16" ht="13.5" thickBot="1" x14ac:dyDescent="0.25">
      <c r="A200" s="532" t="s">
        <v>35</v>
      </c>
      <c r="B200" s="533"/>
      <c r="C200" s="533"/>
      <c r="D200" s="533"/>
      <c r="E200" s="239">
        <f t="shared" ref="E200:P200" si="66">SUM(E196:E199)</f>
        <v>19</v>
      </c>
      <c r="F200" s="239">
        <f t="shared" si="66"/>
        <v>40</v>
      </c>
      <c r="G200" s="239">
        <f t="shared" si="66"/>
        <v>59</v>
      </c>
      <c r="H200" s="448"/>
      <c r="I200" s="448"/>
      <c r="J200" s="395">
        <f>SUM(J196:J199)</f>
        <v>1</v>
      </c>
      <c r="K200" s="448"/>
      <c r="L200" s="448"/>
      <c r="M200" s="239">
        <f t="shared" si="66"/>
        <v>213</v>
      </c>
      <c r="N200" s="239">
        <f t="shared" si="66"/>
        <v>82</v>
      </c>
      <c r="O200" s="239">
        <f t="shared" si="66"/>
        <v>132</v>
      </c>
      <c r="P200" s="240">
        <f t="shared" si="66"/>
        <v>214</v>
      </c>
    </row>
    <row r="201" spans="1:16" ht="13.5" thickBot="1" x14ac:dyDescent="0.25">
      <c r="A201" s="534" t="s">
        <v>52</v>
      </c>
      <c r="B201" s="535"/>
      <c r="C201" s="535"/>
      <c r="D201" s="535"/>
      <c r="E201" s="421">
        <f>E200</f>
        <v>19</v>
      </c>
      <c r="F201" s="421">
        <f t="shared" ref="F201:P201" si="67">F200</f>
        <v>40</v>
      </c>
      <c r="G201" s="421">
        <f t="shared" si="67"/>
        <v>59</v>
      </c>
      <c r="H201" s="453">
        <f t="shared" si="67"/>
        <v>0</v>
      </c>
      <c r="I201" s="453">
        <f t="shared" si="67"/>
        <v>0</v>
      </c>
      <c r="J201" s="453">
        <f t="shared" si="67"/>
        <v>1</v>
      </c>
      <c r="K201" s="453">
        <f>K200</f>
        <v>0</v>
      </c>
      <c r="L201" s="453">
        <f t="shared" si="67"/>
        <v>0</v>
      </c>
      <c r="M201" s="421">
        <f t="shared" si="67"/>
        <v>213</v>
      </c>
      <c r="N201" s="421">
        <f t="shared" si="67"/>
        <v>82</v>
      </c>
      <c r="O201" s="421">
        <f t="shared" si="67"/>
        <v>132</v>
      </c>
      <c r="P201" s="454">
        <f t="shared" si="67"/>
        <v>214</v>
      </c>
    </row>
    <row r="202" spans="1:16" ht="12.75" x14ac:dyDescent="0.2">
      <c r="A202" s="49"/>
      <c r="B202" s="49"/>
      <c r="C202" s="49"/>
      <c r="D202" s="49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</row>
    <row r="203" spans="1:16" ht="13.5" thickBot="1" x14ac:dyDescent="0.25">
      <c r="A203" s="34"/>
      <c r="B203" s="35"/>
      <c r="C203" s="35"/>
      <c r="D203" s="35"/>
      <c r="E203" s="36"/>
      <c r="F203" s="36"/>
      <c r="G203" s="36"/>
      <c r="H203" s="36"/>
      <c r="I203" s="36"/>
      <c r="J203" s="57"/>
      <c r="K203" s="37"/>
      <c r="L203" s="37"/>
      <c r="M203" s="37"/>
      <c r="N203" s="37"/>
      <c r="O203" s="37"/>
      <c r="P203" s="37"/>
    </row>
    <row r="204" spans="1:16" ht="13.5" thickBot="1" x14ac:dyDescent="0.25">
      <c r="A204" s="536" t="s">
        <v>131</v>
      </c>
      <c r="B204" s="537"/>
      <c r="C204" s="537"/>
      <c r="D204" s="537"/>
      <c r="E204" s="537"/>
      <c r="F204" s="537"/>
      <c r="G204" s="538"/>
      <c r="H204" s="526" t="s">
        <v>6</v>
      </c>
      <c r="I204" s="527"/>
      <c r="J204" s="527"/>
      <c r="K204" s="527"/>
      <c r="L204" s="527"/>
      <c r="M204" s="527"/>
      <c r="N204" s="527"/>
      <c r="O204" s="527"/>
      <c r="P204" s="528"/>
    </row>
    <row r="205" spans="1:16" ht="13.5" thickBot="1" x14ac:dyDescent="0.25">
      <c r="A205" s="12" t="s">
        <v>7</v>
      </c>
      <c r="B205" s="13" t="s">
        <v>54</v>
      </c>
      <c r="C205" s="14" t="s">
        <v>9</v>
      </c>
      <c r="D205" s="32"/>
      <c r="E205" s="523" t="s">
        <v>10</v>
      </c>
      <c r="F205" s="523"/>
      <c r="G205" s="523"/>
      <c r="H205" s="542" t="s">
        <v>11</v>
      </c>
      <c r="I205" s="523"/>
      <c r="J205" s="523"/>
      <c r="K205" s="523" t="s">
        <v>12</v>
      </c>
      <c r="L205" s="523"/>
      <c r="M205" s="523"/>
      <c r="N205" s="523" t="s">
        <v>13</v>
      </c>
      <c r="O205" s="523"/>
      <c r="P205" s="539"/>
    </row>
    <row r="206" spans="1:16" ht="13.5" thickBot="1" x14ac:dyDescent="0.25">
      <c r="A206" s="16" t="s">
        <v>14</v>
      </c>
      <c r="B206" s="15"/>
      <c r="C206" s="15"/>
      <c r="D206" s="22"/>
      <c r="E206" s="23" t="s">
        <v>15</v>
      </c>
      <c r="F206" s="23" t="s">
        <v>16</v>
      </c>
      <c r="G206" s="23" t="s">
        <v>17</v>
      </c>
      <c r="H206" s="23" t="s">
        <v>15</v>
      </c>
      <c r="I206" s="23" t="s">
        <v>16</v>
      </c>
      <c r="J206" s="23" t="s">
        <v>17</v>
      </c>
      <c r="K206" s="23" t="s">
        <v>15</v>
      </c>
      <c r="L206" s="23" t="s">
        <v>16</v>
      </c>
      <c r="M206" s="23" t="s">
        <v>17</v>
      </c>
      <c r="N206" s="23" t="s">
        <v>15</v>
      </c>
      <c r="O206" s="23" t="s">
        <v>16</v>
      </c>
      <c r="P206" s="24" t="s">
        <v>17</v>
      </c>
    </row>
    <row r="207" spans="1:16" ht="12.75" x14ac:dyDescent="0.2">
      <c r="A207" s="359" t="s">
        <v>19</v>
      </c>
      <c r="B207" s="375" t="s">
        <v>188</v>
      </c>
      <c r="C207" s="97" t="s">
        <v>133</v>
      </c>
      <c r="D207" s="98"/>
      <c r="E207" s="396">
        <v>15</v>
      </c>
      <c r="F207" s="397">
        <v>9</v>
      </c>
      <c r="G207" s="188">
        <f>SUM(E207:F207)</f>
        <v>24</v>
      </c>
      <c r="H207" s="397">
        <v>12</v>
      </c>
      <c r="I207" s="397">
        <v>18</v>
      </c>
      <c r="J207" s="188">
        <f>SUM(H207:I207)</f>
        <v>30</v>
      </c>
      <c r="K207" s="393">
        <v>131</v>
      </c>
      <c r="L207" s="393">
        <v>193</v>
      </c>
      <c r="M207" s="188">
        <f>SUM(K207:L207)</f>
        <v>324</v>
      </c>
      <c r="N207" s="393">
        <f>SUM(H207,K207)</f>
        <v>143</v>
      </c>
      <c r="O207" s="393">
        <f>SUM(I207,L207)</f>
        <v>211</v>
      </c>
      <c r="P207" s="394">
        <f>SUM(N207:O207)</f>
        <v>354</v>
      </c>
    </row>
    <row r="208" spans="1:16" s="121" customFormat="1" ht="13.5" thickBot="1" x14ac:dyDescent="0.25">
      <c r="A208" s="449" t="s">
        <v>130</v>
      </c>
      <c r="B208" s="378" t="s">
        <v>188</v>
      </c>
      <c r="C208" s="450" t="s">
        <v>134</v>
      </c>
      <c r="D208" s="451"/>
      <c r="E208" s="443">
        <v>3</v>
      </c>
      <c r="F208" s="443">
        <v>9</v>
      </c>
      <c r="G208" s="452">
        <f>SUM(E208:F208)</f>
        <v>12</v>
      </c>
      <c r="H208" s="443">
        <v>21</v>
      </c>
      <c r="I208" s="443">
        <v>22</v>
      </c>
      <c r="J208" s="452">
        <f>SUM(H208:I208)</f>
        <v>43</v>
      </c>
      <c r="K208" s="199">
        <v>174</v>
      </c>
      <c r="L208" s="199">
        <v>178</v>
      </c>
      <c r="M208" s="452">
        <f>SUM(K208:L208)</f>
        <v>352</v>
      </c>
      <c r="N208" s="446">
        <f>SUM(H208,K208)</f>
        <v>195</v>
      </c>
      <c r="O208" s="446">
        <f>SUM(I208,L208)</f>
        <v>200</v>
      </c>
      <c r="P208" s="447">
        <f>SUM(N208:O208)</f>
        <v>395</v>
      </c>
    </row>
    <row r="209" spans="1:16" ht="13.5" thickBot="1" x14ac:dyDescent="0.25">
      <c r="A209" s="532" t="s">
        <v>35</v>
      </c>
      <c r="B209" s="533"/>
      <c r="C209" s="533"/>
      <c r="D209" s="533"/>
      <c r="E209" s="239">
        <f>SUM(E207:E208)</f>
        <v>18</v>
      </c>
      <c r="F209" s="239">
        <f t="shared" ref="F209:P209" si="68">SUM(F207:F208)</f>
        <v>18</v>
      </c>
      <c r="G209" s="239">
        <f t="shared" si="68"/>
        <v>36</v>
      </c>
      <c r="H209" s="248">
        <f>SUM(H207:H208)</f>
        <v>33</v>
      </c>
      <c r="I209" s="239">
        <f t="shared" si="68"/>
        <v>40</v>
      </c>
      <c r="J209" s="239">
        <f t="shared" si="68"/>
        <v>73</v>
      </c>
      <c r="K209" s="239">
        <f t="shared" si="68"/>
        <v>305</v>
      </c>
      <c r="L209" s="248">
        <f>SUM(L207:L208)</f>
        <v>371</v>
      </c>
      <c r="M209" s="239">
        <f t="shared" si="68"/>
        <v>676</v>
      </c>
      <c r="N209" s="239">
        <f t="shared" si="68"/>
        <v>338</v>
      </c>
      <c r="O209" s="239">
        <f t="shared" si="68"/>
        <v>411</v>
      </c>
      <c r="P209" s="240">
        <f t="shared" si="68"/>
        <v>749</v>
      </c>
    </row>
    <row r="210" spans="1:16" ht="13.5" thickBot="1" x14ac:dyDescent="0.25">
      <c r="A210" s="86"/>
      <c r="B210" s="86"/>
      <c r="C210" s="86"/>
      <c r="D210" s="86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</row>
    <row r="211" spans="1:16" s="121" customFormat="1" ht="13.5" thickBot="1" x14ac:dyDescent="0.25">
      <c r="A211" s="21" t="s">
        <v>36</v>
      </c>
      <c r="B211" s="22"/>
      <c r="C211" s="22"/>
      <c r="D211" s="22"/>
      <c r="E211" s="23" t="s">
        <v>15</v>
      </c>
      <c r="F211" s="23" t="s">
        <v>16</v>
      </c>
      <c r="G211" s="23" t="s">
        <v>17</v>
      </c>
      <c r="H211" s="23" t="s">
        <v>15</v>
      </c>
      <c r="I211" s="23" t="s">
        <v>16</v>
      </c>
      <c r="J211" s="23" t="s">
        <v>17</v>
      </c>
      <c r="K211" s="23" t="s">
        <v>15</v>
      </c>
      <c r="L211" s="23" t="s">
        <v>16</v>
      </c>
      <c r="M211" s="23" t="s">
        <v>17</v>
      </c>
      <c r="N211" s="23" t="s">
        <v>15</v>
      </c>
      <c r="O211" s="23" t="s">
        <v>16</v>
      </c>
      <c r="P211" s="24" t="s">
        <v>17</v>
      </c>
    </row>
    <row r="212" spans="1:16" s="121" customFormat="1" ht="26.25" thickBot="1" x14ac:dyDescent="0.25">
      <c r="A212" s="361" t="s">
        <v>187</v>
      </c>
      <c r="B212" s="362" t="s">
        <v>188</v>
      </c>
      <c r="C212" s="153" t="s">
        <v>134</v>
      </c>
      <c r="D212" s="153"/>
      <c r="E212" s="154">
        <v>0</v>
      </c>
      <c r="F212" s="363">
        <v>0</v>
      </c>
      <c r="G212" s="363">
        <f>SUM(E212:F212)</f>
        <v>0</v>
      </c>
      <c r="H212" s="363">
        <v>0</v>
      </c>
      <c r="I212" s="364">
        <v>0</v>
      </c>
      <c r="J212" s="363">
        <f>SUM(H212:I212)</f>
        <v>0</v>
      </c>
      <c r="K212" s="364">
        <v>6</v>
      </c>
      <c r="L212" s="364">
        <v>3</v>
      </c>
      <c r="M212" s="363">
        <f>SUM(K212:L212)</f>
        <v>9</v>
      </c>
      <c r="N212" s="356">
        <f>SUM(H212,K212)</f>
        <v>6</v>
      </c>
      <c r="O212" s="356">
        <f>SUM(I212,L212)</f>
        <v>3</v>
      </c>
      <c r="P212" s="365">
        <f>SUM(N212:O212)</f>
        <v>9</v>
      </c>
    </row>
    <row r="213" spans="1:16" s="121" customFormat="1" ht="13.5" thickBot="1" x14ac:dyDescent="0.25">
      <c r="A213" s="543" t="s">
        <v>35</v>
      </c>
      <c r="B213" s="544"/>
      <c r="C213" s="544"/>
      <c r="D213" s="544"/>
      <c r="E213" s="48">
        <f>E212</f>
        <v>0</v>
      </c>
      <c r="F213" s="285">
        <f t="shared" ref="F213:P213" si="69">F212</f>
        <v>0</v>
      </c>
      <c r="G213" s="285">
        <f t="shared" si="69"/>
        <v>0</v>
      </c>
      <c r="H213" s="285">
        <f t="shared" si="69"/>
        <v>0</v>
      </c>
      <c r="I213" s="285">
        <f t="shared" si="69"/>
        <v>0</v>
      </c>
      <c r="J213" s="285">
        <f t="shared" si="69"/>
        <v>0</v>
      </c>
      <c r="K213" s="285">
        <f t="shared" si="69"/>
        <v>6</v>
      </c>
      <c r="L213" s="285">
        <f t="shared" si="69"/>
        <v>3</v>
      </c>
      <c r="M213" s="285">
        <f t="shared" si="69"/>
        <v>9</v>
      </c>
      <c r="N213" s="285">
        <f t="shared" si="69"/>
        <v>6</v>
      </c>
      <c r="O213" s="285">
        <f t="shared" si="69"/>
        <v>3</v>
      </c>
      <c r="P213" s="286">
        <f t="shared" si="69"/>
        <v>9</v>
      </c>
    </row>
    <row r="214" spans="1:16" s="121" customFormat="1" ht="13.5" thickBot="1" x14ac:dyDescent="0.25">
      <c r="A214" s="549" t="s">
        <v>52</v>
      </c>
      <c r="B214" s="550"/>
      <c r="C214" s="550"/>
      <c r="D214" s="550"/>
      <c r="E214" s="161">
        <f>E209+E213</f>
        <v>18</v>
      </c>
      <c r="F214" s="423">
        <f t="shared" ref="F214:P214" si="70">F209+F213</f>
        <v>18</v>
      </c>
      <c r="G214" s="423">
        <f t="shared" si="70"/>
        <v>36</v>
      </c>
      <c r="H214" s="423">
        <f t="shared" si="70"/>
        <v>33</v>
      </c>
      <c r="I214" s="423">
        <f t="shared" si="70"/>
        <v>40</v>
      </c>
      <c r="J214" s="423">
        <f t="shared" si="70"/>
        <v>73</v>
      </c>
      <c r="K214" s="423">
        <f t="shared" si="70"/>
        <v>311</v>
      </c>
      <c r="L214" s="423">
        <f t="shared" si="70"/>
        <v>374</v>
      </c>
      <c r="M214" s="423">
        <f t="shared" si="70"/>
        <v>685</v>
      </c>
      <c r="N214" s="423">
        <f t="shared" si="70"/>
        <v>344</v>
      </c>
      <c r="O214" s="423">
        <f t="shared" si="70"/>
        <v>414</v>
      </c>
      <c r="P214" s="424">
        <f t="shared" si="70"/>
        <v>758</v>
      </c>
    </row>
    <row r="215" spans="1:16" s="120" customFormat="1" ht="12.75" x14ac:dyDescent="0.2">
      <c r="A215" s="129"/>
      <c r="B215" s="129"/>
      <c r="C215" s="129"/>
      <c r="D215" s="129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O215" s="130"/>
      <c r="P215" s="130"/>
    </row>
    <row r="216" spans="1:16" ht="13.5" thickBot="1" x14ac:dyDescent="0.25">
      <c r="A216" s="87"/>
      <c r="B216" s="87"/>
      <c r="C216" s="87"/>
      <c r="D216" s="87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</row>
    <row r="217" spans="1:16" ht="13.5" thickBot="1" x14ac:dyDescent="0.25">
      <c r="A217" s="536" t="s">
        <v>135</v>
      </c>
      <c r="B217" s="537"/>
      <c r="C217" s="537"/>
      <c r="D217" s="537"/>
      <c r="E217" s="537"/>
      <c r="F217" s="537"/>
      <c r="G217" s="538"/>
      <c r="H217" s="526" t="s">
        <v>6</v>
      </c>
      <c r="I217" s="527"/>
      <c r="J217" s="527"/>
      <c r="K217" s="527"/>
      <c r="L217" s="527"/>
      <c r="M217" s="527"/>
      <c r="N217" s="527"/>
      <c r="O217" s="527"/>
      <c r="P217" s="528"/>
    </row>
    <row r="218" spans="1:16" ht="13.5" thickBot="1" x14ac:dyDescent="0.25">
      <c r="A218" s="12" t="s">
        <v>7</v>
      </c>
      <c r="B218" s="13" t="s">
        <v>54</v>
      </c>
      <c r="C218" s="14" t="s">
        <v>9</v>
      </c>
      <c r="D218" s="32"/>
      <c r="E218" s="523" t="s">
        <v>10</v>
      </c>
      <c r="F218" s="523"/>
      <c r="G218" s="523"/>
      <c r="H218" s="542" t="s">
        <v>11</v>
      </c>
      <c r="I218" s="523"/>
      <c r="J218" s="523"/>
      <c r="K218" s="523" t="s">
        <v>12</v>
      </c>
      <c r="L218" s="523"/>
      <c r="M218" s="523"/>
      <c r="N218" s="523" t="s">
        <v>13</v>
      </c>
      <c r="O218" s="523"/>
      <c r="P218" s="539"/>
    </row>
    <row r="219" spans="1:16" ht="13.5" thickBot="1" x14ac:dyDescent="0.25">
      <c r="A219" s="16" t="s">
        <v>14</v>
      </c>
      <c r="B219" s="15"/>
      <c r="C219" s="15"/>
      <c r="D219" s="15"/>
      <c r="E219" s="18" t="s">
        <v>15</v>
      </c>
      <c r="F219" s="18" t="s">
        <v>16</v>
      </c>
      <c r="G219" s="18" t="s">
        <v>17</v>
      </c>
      <c r="H219" s="18" t="s">
        <v>15</v>
      </c>
      <c r="I219" s="18" t="s">
        <v>16</v>
      </c>
      <c r="J219" s="18" t="s">
        <v>17</v>
      </c>
      <c r="K219" s="18" t="s">
        <v>15</v>
      </c>
      <c r="L219" s="18" t="s">
        <v>16</v>
      </c>
      <c r="M219" s="23" t="s">
        <v>17</v>
      </c>
      <c r="N219" s="23" t="s">
        <v>15</v>
      </c>
      <c r="O219" s="23" t="s">
        <v>16</v>
      </c>
      <c r="P219" s="24" t="s">
        <v>17</v>
      </c>
    </row>
    <row r="220" spans="1:16" ht="12.75" x14ac:dyDescent="0.2">
      <c r="A220" s="374" t="s">
        <v>19</v>
      </c>
      <c r="B220" s="375" t="s">
        <v>132</v>
      </c>
      <c r="C220" s="75" t="s">
        <v>136</v>
      </c>
      <c r="D220" s="76"/>
      <c r="E220" s="231">
        <v>0</v>
      </c>
      <c r="F220" s="231">
        <v>0</v>
      </c>
      <c r="G220" s="229">
        <f t="shared" ref="G220:G225" si="71">SUM(E220:F220)</f>
        <v>0</v>
      </c>
      <c r="H220" s="231">
        <v>0</v>
      </c>
      <c r="I220" s="231">
        <v>0</v>
      </c>
      <c r="J220" s="229">
        <f t="shared" ref="J220:J225" si="72">SUM(H220:I220)</f>
        <v>0</v>
      </c>
      <c r="K220" s="231">
        <v>60</v>
      </c>
      <c r="L220" s="231">
        <v>63</v>
      </c>
      <c r="M220" s="243">
        <f t="shared" ref="M220:M225" si="73">SUM(K220:L220)</f>
        <v>123</v>
      </c>
      <c r="N220" s="366">
        <f t="shared" ref="N220:O225" si="74">SUM(H220,K220)</f>
        <v>60</v>
      </c>
      <c r="O220" s="366">
        <f t="shared" si="74"/>
        <v>63</v>
      </c>
      <c r="P220" s="367">
        <f t="shared" ref="P220:P225" si="75">SUM(N220:O220)</f>
        <v>123</v>
      </c>
    </row>
    <row r="221" spans="1:16" ht="12.75" x14ac:dyDescent="0.2">
      <c r="A221" s="374" t="s">
        <v>130</v>
      </c>
      <c r="B221" s="375" t="s">
        <v>132</v>
      </c>
      <c r="C221" s="75" t="s">
        <v>136</v>
      </c>
      <c r="D221" s="76"/>
      <c r="E221" s="231">
        <v>0</v>
      </c>
      <c r="F221" s="231">
        <v>0</v>
      </c>
      <c r="G221" s="229">
        <f t="shared" si="71"/>
        <v>0</v>
      </c>
      <c r="H221" s="231">
        <v>0</v>
      </c>
      <c r="I221" s="231">
        <v>0</v>
      </c>
      <c r="J221" s="229">
        <f t="shared" si="72"/>
        <v>0</v>
      </c>
      <c r="K221" s="231">
        <v>48</v>
      </c>
      <c r="L221" s="231">
        <v>41</v>
      </c>
      <c r="M221" s="243">
        <f t="shared" si="73"/>
        <v>89</v>
      </c>
      <c r="N221" s="366">
        <f t="shared" si="74"/>
        <v>48</v>
      </c>
      <c r="O221" s="366">
        <f t="shared" si="74"/>
        <v>41</v>
      </c>
      <c r="P221" s="367">
        <f t="shared" si="75"/>
        <v>89</v>
      </c>
    </row>
    <row r="222" spans="1:16" ht="12.75" x14ac:dyDescent="0.2">
      <c r="A222" s="374" t="s">
        <v>164</v>
      </c>
      <c r="B222" s="375" t="s">
        <v>137</v>
      </c>
      <c r="C222" s="75" t="s">
        <v>136</v>
      </c>
      <c r="D222" s="38"/>
      <c r="E222" s="231">
        <v>21</v>
      </c>
      <c r="F222" s="231">
        <v>16</v>
      </c>
      <c r="G222" s="229">
        <f t="shared" si="71"/>
        <v>37</v>
      </c>
      <c r="H222" s="231">
        <v>5</v>
      </c>
      <c r="I222" s="231">
        <v>5</v>
      </c>
      <c r="J222" s="229">
        <f t="shared" si="72"/>
        <v>10</v>
      </c>
      <c r="K222" s="231">
        <v>119</v>
      </c>
      <c r="L222" s="231">
        <v>65</v>
      </c>
      <c r="M222" s="243">
        <f t="shared" si="73"/>
        <v>184</v>
      </c>
      <c r="N222" s="366">
        <f t="shared" si="74"/>
        <v>124</v>
      </c>
      <c r="O222" s="366">
        <f t="shared" si="74"/>
        <v>70</v>
      </c>
      <c r="P222" s="367">
        <f t="shared" si="75"/>
        <v>194</v>
      </c>
    </row>
    <row r="223" spans="1:16" ht="12.75" x14ac:dyDescent="0.2">
      <c r="A223" s="374" t="s">
        <v>19</v>
      </c>
      <c r="B223" s="375" t="s">
        <v>132</v>
      </c>
      <c r="C223" s="75" t="s">
        <v>138</v>
      </c>
      <c r="D223" s="38"/>
      <c r="E223" s="231">
        <v>0</v>
      </c>
      <c r="F223" s="231">
        <v>0</v>
      </c>
      <c r="G223" s="229">
        <f t="shared" si="71"/>
        <v>0</v>
      </c>
      <c r="H223" s="231">
        <v>0</v>
      </c>
      <c r="I223" s="231">
        <v>0</v>
      </c>
      <c r="J223" s="229">
        <f t="shared" si="72"/>
        <v>0</v>
      </c>
      <c r="K223" s="231">
        <v>64</v>
      </c>
      <c r="L223" s="231">
        <v>88</v>
      </c>
      <c r="M223" s="243">
        <f t="shared" si="73"/>
        <v>152</v>
      </c>
      <c r="N223" s="366">
        <f t="shared" si="74"/>
        <v>64</v>
      </c>
      <c r="O223" s="366">
        <f t="shared" si="74"/>
        <v>88</v>
      </c>
      <c r="P223" s="367">
        <f t="shared" si="75"/>
        <v>152</v>
      </c>
    </row>
    <row r="224" spans="1:16" ht="12.75" x14ac:dyDescent="0.2">
      <c r="A224" s="374" t="s">
        <v>130</v>
      </c>
      <c r="B224" s="375" t="s">
        <v>132</v>
      </c>
      <c r="C224" s="75" t="s">
        <v>138</v>
      </c>
      <c r="D224" s="76"/>
      <c r="E224" s="231">
        <v>0</v>
      </c>
      <c r="F224" s="231">
        <v>0</v>
      </c>
      <c r="G224" s="229">
        <f t="shared" si="71"/>
        <v>0</v>
      </c>
      <c r="H224" s="229">
        <v>0</v>
      </c>
      <c r="I224" s="231">
        <v>0</v>
      </c>
      <c r="J224" s="229">
        <f t="shared" si="72"/>
        <v>0</v>
      </c>
      <c r="K224" s="231">
        <v>72</v>
      </c>
      <c r="L224" s="231">
        <v>65</v>
      </c>
      <c r="M224" s="243">
        <f t="shared" si="73"/>
        <v>137</v>
      </c>
      <c r="N224" s="366">
        <f t="shared" si="74"/>
        <v>72</v>
      </c>
      <c r="O224" s="366">
        <f t="shared" si="74"/>
        <v>65</v>
      </c>
      <c r="P224" s="367">
        <f t="shared" si="75"/>
        <v>137</v>
      </c>
    </row>
    <row r="225" spans="1:16" ht="13.5" thickBot="1" x14ac:dyDescent="0.25">
      <c r="A225" s="456" t="s">
        <v>139</v>
      </c>
      <c r="B225" s="457" t="s">
        <v>132</v>
      </c>
      <c r="C225" s="458" t="s">
        <v>138</v>
      </c>
      <c r="D225" s="459"/>
      <c r="E225" s="460">
        <v>0</v>
      </c>
      <c r="F225" s="460">
        <v>0</v>
      </c>
      <c r="G225" s="461">
        <f t="shared" si="71"/>
        <v>0</v>
      </c>
      <c r="H225" s="461">
        <v>0</v>
      </c>
      <c r="I225" s="460">
        <v>0</v>
      </c>
      <c r="J225" s="461">
        <f t="shared" si="72"/>
        <v>0</v>
      </c>
      <c r="K225" s="460">
        <v>10</v>
      </c>
      <c r="L225" s="460">
        <v>14</v>
      </c>
      <c r="M225" s="461">
        <f t="shared" si="73"/>
        <v>24</v>
      </c>
      <c r="N225" s="462">
        <f t="shared" si="74"/>
        <v>10</v>
      </c>
      <c r="O225" s="462">
        <f t="shared" si="74"/>
        <v>14</v>
      </c>
      <c r="P225" s="463">
        <f t="shared" si="75"/>
        <v>24</v>
      </c>
    </row>
    <row r="226" spans="1:16" ht="12.75" x14ac:dyDescent="0.2">
      <c r="A226" s="554" t="s">
        <v>35</v>
      </c>
      <c r="B226" s="555"/>
      <c r="C226" s="555"/>
      <c r="D226" s="555"/>
      <c r="E226" s="396">
        <f>SUM(E220:E225)</f>
        <v>21</v>
      </c>
      <c r="F226" s="396">
        <f t="shared" ref="F226:P226" si="76">SUM(F220:F225)</f>
        <v>16</v>
      </c>
      <c r="G226" s="396">
        <f t="shared" si="76"/>
        <v>37</v>
      </c>
      <c r="H226" s="396"/>
      <c r="I226" s="396"/>
      <c r="J226" s="396">
        <f t="shared" si="76"/>
        <v>10</v>
      </c>
      <c r="K226" s="396"/>
      <c r="L226" s="396"/>
      <c r="M226" s="396">
        <f t="shared" si="76"/>
        <v>709</v>
      </c>
      <c r="N226" s="396">
        <f t="shared" si="76"/>
        <v>378</v>
      </c>
      <c r="O226" s="396">
        <f t="shared" si="76"/>
        <v>341</v>
      </c>
      <c r="P226" s="455">
        <f t="shared" si="76"/>
        <v>719</v>
      </c>
    </row>
    <row r="227" spans="1:16" ht="13.5" thickBot="1" x14ac:dyDescent="0.25">
      <c r="A227" s="556" t="s">
        <v>52</v>
      </c>
      <c r="B227" s="557"/>
      <c r="C227" s="557"/>
      <c r="D227" s="557"/>
      <c r="E227" s="425">
        <f>E226</f>
        <v>21</v>
      </c>
      <c r="F227" s="425">
        <f t="shared" ref="F227:P227" si="77">F226</f>
        <v>16</v>
      </c>
      <c r="G227" s="425">
        <f t="shared" si="77"/>
        <v>37</v>
      </c>
      <c r="H227" s="425">
        <f t="shared" si="77"/>
        <v>0</v>
      </c>
      <c r="I227" s="425">
        <f t="shared" si="77"/>
        <v>0</v>
      </c>
      <c r="J227" s="425">
        <f t="shared" si="77"/>
        <v>10</v>
      </c>
      <c r="K227" s="425">
        <f t="shared" si="77"/>
        <v>0</v>
      </c>
      <c r="L227" s="425">
        <f t="shared" si="77"/>
        <v>0</v>
      </c>
      <c r="M227" s="425">
        <f t="shared" si="77"/>
        <v>709</v>
      </c>
      <c r="N227" s="425">
        <f t="shared" si="77"/>
        <v>378</v>
      </c>
      <c r="O227" s="425">
        <f t="shared" si="77"/>
        <v>341</v>
      </c>
      <c r="P227" s="430">
        <f t="shared" si="77"/>
        <v>719</v>
      </c>
    </row>
    <row r="228" spans="1:16" ht="13.5" thickBot="1" x14ac:dyDescent="0.25">
      <c r="A228" s="49"/>
      <c r="B228" s="49"/>
      <c r="C228" s="49"/>
      <c r="D228" s="49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</row>
    <row r="229" spans="1:16" ht="13.5" thickBot="1" x14ac:dyDescent="0.25">
      <c r="A229" s="536" t="s">
        <v>140</v>
      </c>
      <c r="B229" s="537"/>
      <c r="C229" s="537"/>
      <c r="D229" s="537"/>
      <c r="E229" s="537"/>
      <c r="F229" s="537"/>
      <c r="G229" s="538"/>
      <c r="H229" s="569" t="s">
        <v>6</v>
      </c>
      <c r="I229" s="570"/>
      <c r="J229" s="570"/>
      <c r="K229" s="570"/>
      <c r="L229" s="570"/>
      <c r="M229" s="570"/>
      <c r="N229" s="570"/>
      <c r="O229" s="570"/>
      <c r="P229" s="571"/>
    </row>
    <row r="230" spans="1:16" ht="13.5" customHeight="1" thickBot="1" x14ac:dyDescent="0.25">
      <c r="A230" s="12" t="s">
        <v>7</v>
      </c>
      <c r="B230" s="13" t="s">
        <v>54</v>
      </c>
      <c r="C230" s="14" t="s">
        <v>9</v>
      </c>
      <c r="D230" s="32"/>
      <c r="E230" s="567" t="s">
        <v>10</v>
      </c>
      <c r="F230" s="565"/>
      <c r="G230" s="566"/>
      <c r="H230" s="564" t="s">
        <v>11</v>
      </c>
      <c r="I230" s="585"/>
      <c r="J230" s="525"/>
      <c r="K230" s="567" t="s">
        <v>12</v>
      </c>
      <c r="L230" s="565"/>
      <c r="M230" s="566"/>
      <c r="N230" s="567" t="s">
        <v>13</v>
      </c>
      <c r="O230" s="565"/>
      <c r="P230" s="568"/>
    </row>
    <row r="231" spans="1:16" ht="13.5" thickBot="1" x14ac:dyDescent="0.25">
      <c r="A231" s="398" t="s">
        <v>14</v>
      </c>
      <c r="B231" s="399"/>
      <c r="C231" s="15"/>
      <c r="D231" s="15"/>
      <c r="E231" s="23" t="s">
        <v>15</v>
      </c>
      <c r="F231" s="23" t="s">
        <v>16</v>
      </c>
      <c r="G231" s="23" t="s">
        <v>17</v>
      </c>
      <c r="H231" s="18" t="s">
        <v>15</v>
      </c>
      <c r="I231" s="23" t="s">
        <v>16</v>
      </c>
      <c r="J231" s="23" t="s">
        <v>17</v>
      </c>
      <c r="K231" s="23" t="s">
        <v>15</v>
      </c>
      <c r="L231" s="23" t="s">
        <v>16</v>
      </c>
      <c r="M231" s="23" t="s">
        <v>17</v>
      </c>
      <c r="N231" s="23" t="s">
        <v>15</v>
      </c>
      <c r="O231" s="23" t="s">
        <v>16</v>
      </c>
      <c r="P231" s="24" t="s">
        <v>17</v>
      </c>
    </row>
    <row r="232" spans="1:16" ht="12.75" x14ac:dyDescent="0.2">
      <c r="A232" s="374" t="s">
        <v>141</v>
      </c>
      <c r="B232" s="375" t="s">
        <v>142</v>
      </c>
      <c r="C232" s="75" t="s">
        <v>143</v>
      </c>
      <c r="D232" s="76"/>
      <c r="E232" s="397">
        <v>0</v>
      </c>
      <c r="F232" s="397">
        <v>0</v>
      </c>
      <c r="G232" s="188">
        <f>SUM(E232:F232)</f>
        <v>0</v>
      </c>
      <c r="H232" s="392">
        <v>0</v>
      </c>
      <c r="I232" s="397">
        <v>0</v>
      </c>
      <c r="J232" s="188">
        <f>SUM(H232:I232)</f>
        <v>0</v>
      </c>
      <c r="K232" s="393">
        <v>40</v>
      </c>
      <c r="L232" s="393">
        <v>25</v>
      </c>
      <c r="M232" s="188">
        <f>SUM(K232:L232)</f>
        <v>65</v>
      </c>
      <c r="N232" s="393">
        <f>SUM(H232,K232)</f>
        <v>40</v>
      </c>
      <c r="O232" s="393">
        <f>SUM(I232,L232)</f>
        <v>25</v>
      </c>
      <c r="P232" s="394">
        <f>SUM(N232:O232)</f>
        <v>65</v>
      </c>
    </row>
    <row r="233" spans="1:16" ht="13.5" thickBot="1" x14ac:dyDescent="0.25">
      <c r="A233" s="402" t="s">
        <v>57</v>
      </c>
      <c r="B233" s="378" t="s">
        <v>142</v>
      </c>
      <c r="C233" s="90" t="s">
        <v>143</v>
      </c>
      <c r="D233" s="91"/>
      <c r="E233" s="443">
        <v>0</v>
      </c>
      <c r="F233" s="443">
        <v>0</v>
      </c>
      <c r="G233" s="452">
        <f>SUM(E233:F233)</f>
        <v>0</v>
      </c>
      <c r="H233" s="400">
        <v>0</v>
      </c>
      <c r="I233" s="443">
        <v>0</v>
      </c>
      <c r="J233" s="452">
        <f>SUM(H233:I233)</f>
        <v>0</v>
      </c>
      <c r="K233" s="199">
        <v>63</v>
      </c>
      <c r="L233" s="199">
        <v>10</v>
      </c>
      <c r="M233" s="452">
        <f>SUM(K233:L233)</f>
        <v>73</v>
      </c>
      <c r="N233" s="446">
        <f>SUM(H233,K233)</f>
        <v>63</v>
      </c>
      <c r="O233" s="446">
        <f>SUM(I233,L233)</f>
        <v>10</v>
      </c>
      <c r="P233" s="447">
        <f>SUM(N233:O233)</f>
        <v>73</v>
      </c>
    </row>
    <row r="234" spans="1:16" ht="13.5" thickBot="1" x14ac:dyDescent="0.25">
      <c r="A234" s="532" t="s">
        <v>35</v>
      </c>
      <c r="B234" s="533"/>
      <c r="C234" s="533"/>
      <c r="D234" s="533"/>
      <c r="E234" s="239">
        <f>SUM(E232:E233)</f>
        <v>0</v>
      </c>
      <c r="F234" s="239">
        <v>0</v>
      </c>
      <c r="G234" s="401">
        <f t="shared" ref="G234:P234" si="78">SUM(G232:G233)</f>
        <v>0</v>
      </c>
      <c r="H234" s="401">
        <f t="shared" si="78"/>
        <v>0</v>
      </c>
      <c r="I234" s="401">
        <f t="shared" si="78"/>
        <v>0</v>
      </c>
      <c r="J234" s="239">
        <f t="shared" si="78"/>
        <v>0</v>
      </c>
      <c r="K234" s="239">
        <f>SUM(K232:K233)</f>
        <v>103</v>
      </c>
      <c r="L234" s="239">
        <f t="shared" si="78"/>
        <v>35</v>
      </c>
      <c r="M234" s="239">
        <f t="shared" si="78"/>
        <v>138</v>
      </c>
      <c r="N234" s="239">
        <f t="shared" si="78"/>
        <v>103</v>
      </c>
      <c r="O234" s="239">
        <f t="shared" si="78"/>
        <v>35</v>
      </c>
      <c r="P234" s="240">
        <f t="shared" si="78"/>
        <v>138</v>
      </c>
    </row>
    <row r="235" spans="1:16" ht="13.5" thickBot="1" x14ac:dyDescent="0.25">
      <c r="A235" s="534" t="s">
        <v>52</v>
      </c>
      <c r="B235" s="535"/>
      <c r="C235" s="535"/>
      <c r="D235" s="535"/>
      <c r="E235" s="239">
        <f t="shared" ref="E235:P235" si="79">E234</f>
        <v>0</v>
      </c>
      <c r="F235" s="239">
        <f t="shared" si="79"/>
        <v>0</v>
      </c>
      <c r="G235" s="401">
        <f t="shared" si="79"/>
        <v>0</v>
      </c>
      <c r="H235" s="401">
        <f t="shared" si="79"/>
        <v>0</v>
      </c>
      <c r="I235" s="401">
        <f t="shared" si="79"/>
        <v>0</v>
      </c>
      <c r="J235" s="239">
        <f t="shared" si="79"/>
        <v>0</v>
      </c>
      <c r="K235" s="239">
        <f t="shared" si="79"/>
        <v>103</v>
      </c>
      <c r="L235" s="239">
        <f t="shared" si="79"/>
        <v>35</v>
      </c>
      <c r="M235" s="239">
        <f t="shared" si="79"/>
        <v>138</v>
      </c>
      <c r="N235" s="239">
        <f t="shared" si="79"/>
        <v>103</v>
      </c>
      <c r="O235" s="239">
        <f t="shared" si="79"/>
        <v>35</v>
      </c>
      <c r="P235" s="240">
        <f t="shared" si="79"/>
        <v>138</v>
      </c>
    </row>
    <row r="236" spans="1:16" ht="13.5" thickBot="1" x14ac:dyDescent="0.25">
      <c r="A236" s="49"/>
      <c r="B236" s="49"/>
      <c r="C236" s="49"/>
      <c r="D236" s="49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</row>
    <row r="237" spans="1:16" ht="13.5" thickBot="1" x14ac:dyDescent="0.25">
      <c r="A237" s="536" t="s">
        <v>140</v>
      </c>
      <c r="B237" s="537"/>
      <c r="C237" s="537"/>
      <c r="D237" s="537"/>
      <c r="E237" s="537"/>
      <c r="F237" s="537"/>
      <c r="G237" s="538"/>
      <c r="H237" s="526" t="s">
        <v>6</v>
      </c>
      <c r="I237" s="527"/>
      <c r="J237" s="527"/>
      <c r="K237" s="527"/>
      <c r="L237" s="527"/>
      <c r="M237" s="527"/>
      <c r="N237" s="527"/>
      <c r="O237" s="527"/>
      <c r="P237" s="528"/>
    </row>
    <row r="238" spans="1:16" ht="13.5" thickBot="1" x14ac:dyDescent="0.25">
      <c r="A238" s="12" t="s">
        <v>7</v>
      </c>
      <c r="B238" s="13" t="s">
        <v>54</v>
      </c>
      <c r="C238" s="14" t="s">
        <v>9</v>
      </c>
      <c r="D238" s="32"/>
      <c r="E238" s="523" t="s">
        <v>10</v>
      </c>
      <c r="F238" s="523"/>
      <c r="G238" s="523"/>
      <c r="H238" s="542" t="s">
        <v>11</v>
      </c>
      <c r="I238" s="523"/>
      <c r="J238" s="523"/>
      <c r="K238" s="523" t="s">
        <v>12</v>
      </c>
      <c r="L238" s="523"/>
      <c r="M238" s="523"/>
      <c r="N238" s="523" t="s">
        <v>13</v>
      </c>
      <c r="O238" s="523"/>
      <c r="P238" s="539"/>
    </row>
    <row r="239" spans="1:16" ht="12.75" x14ac:dyDescent="0.2">
      <c r="A239" s="16" t="s">
        <v>14</v>
      </c>
      <c r="B239" s="15"/>
      <c r="C239" s="15"/>
      <c r="D239" s="15"/>
      <c r="E239" s="18" t="s">
        <v>15</v>
      </c>
      <c r="F239" s="18" t="s">
        <v>16</v>
      </c>
      <c r="G239" s="18" t="s">
        <v>17</v>
      </c>
      <c r="H239" s="18" t="s">
        <v>15</v>
      </c>
      <c r="I239" s="18" t="s">
        <v>16</v>
      </c>
      <c r="J239" s="18" t="s">
        <v>17</v>
      </c>
      <c r="K239" s="18" t="s">
        <v>15</v>
      </c>
      <c r="L239" s="18" t="s">
        <v>16</v>
      </c>
      <c r="M239" s="18" t="s">
        <v>17</v>
      </c>
      <c r="N239" s="18" t="s">
        <v>15</v>
      </c>
      <c r="O239" s="18" t="s">
        <v>16</v>
      </c>
      <c r="P239" s="19" t="s">
        <v>17</v>
      </c>
    </row>
    <row r="240" spans="1:16" ht="12.75" x14ac:dyDescent="0.2">
      <c r="A240" s="374" t="s">
        <v>141</v>
      </c>
      <c r="B240" s="375" t="s">
        <v>144</v>
      </c>
      <c r="C240" s="75" t="s">
        <v>145</v>
      </c>
      <c r="D240" s="76"/>
      <c r="E240" s="40">
        <v>0</v>
      </c>
      <c r="F240" s="40">
        <v>0</v>
      </c>
      <c r="G240" s="40">
        <f t="shared" ref="G240:G245" si="80">SUM(E240:F240)</f>
        <v>0</v>
      </c>
      <c r="H240" s="40">
        <v>0</v>
      </c>
      <c r="I240" s="40">
        <v>0</v>
      </c>
      <c r="J240" s="40">
        <f t="shared" ref="J240:J245" si="81">SUM(H240:I240)</f>
        <v>0</v>
      </c>
      <c r="K240" s="40">
        <v>60</v>
      </c>
      <c r="L240" s="40">
        <v>17</v>
      </c>
      <c r="M240" s="40">
        <f t="shared" ref="M240:M245" si="82">SUM(K240:L240)</f>
        <v>77</v>
      </c>
      <c r="N240" s="39">
        <f t="shared" ref="N240:O245" si="83">SUM(H240,K240)</f>
        <v>60</v>
      </c>
      <c r="O240" s="39">
        <f t="shared" si="83"/>
        <v>17</v>
      </c>
      <c r="P240" s="41">
        <f t="shared" ref="P240:P245" si="84">SUM(N240:O240)</f>
        <v>77</v>
      </c>
    </row>
    <row r="241" spans="1:16" s="121" customFormat="1" ht="12.75" x14ac:dyDescent="0.2">
      <c r="A241" s="374" t="s">
        <v>183</v>
      </c>
      <c r="B241" s="375" t="s">
        <v>144</v>
      </c>
      <c r="C241" s="75" t="s">
        <v>145</v>
      </c>
      <c r="D241" s="76"/>
      <c r="E241" s="40">
        <v>20</v>
      </c>
      <c r="F241" s="231">
        <v>23</v>
      </c>
      <c r="G241" s="231">
        <f t="shared" si="80"/>
        <v>43</v>
      </c>
      <c r="H241" s="231">
        <v>0</v>
      </c>
      <c r="I241" s="231">
        <v>0</v>
      </c>
      <c r="J241" s="231">
        <f t="shared" si="81"/>
        <v>0</v>
      </c>
      <c r="K241" s="231">
        <v>0</v>
      </c>
      <c r="L241" s="231">
        <v>0</v>
      </c>
      <c r="M241" s="231">
        <f t="shared" si="82"/>
        <v>0</v>
      </c>
      <c r="N241" s="230">
        <f>SUM(H241,K241)</f>
        <v>0</v>
      </c>
      <c r="O241" s="230">
        <f>SUM(I241,L241)</f>
        <v>0</v>
      </c>
      <c r="P241" s="232">
        <f t="shared" si="84"/>
        <v>0</v>
      </c>
    </row>
    <row r="242" spans="1:16" ht="12.75" x14ac:dyDescent="0.2">
      <c r="A242" s="374" t="s">
        <v>146</v>
      </c>
      <c r="B242" s="375" t="s">
        <v>144</v>
      </c>
      <c r="C242" s="75" t="s">
        <v>145</v>
      </c>
      <c r="D242" s="76"/>
      <c r="E242" s="40">
        <v>0</v>
      </c>
      <c r="F242" s="231">
        <v>0</v>
      </c>
      <c r="G242" s="231">
        <f t="shared" si="80"/>
        <v>0</v>
      </c>
      <c r="H242" s="231">
        <v>0</v>
      </c>
      <c r="I242" s="231">
        <v>0</v>
      </c>
      <c r="J242" s="231">
        <f t="shared" si="81"/>
        <v>0</v>
      </c>
      <c r="K242" s="231">
        <v>15</v>
      </c>
      <c r="L242" s="231">
        <v>18</v>
      </c>
      <c r="M242" s="231">
        <f t="shared" si="82"/>
        <v>33</v>
      </c>
      <c r="N242" s="230">
        <f t="shared" si="83"/>
        <v>15</v>
      </c>
      <c r="O242" s="230">
        <f t="shared" si="83"/>
        <v>18</v>
      </c>
      <c r="P242" s="232">
        <f t="shared" si="84"/>
        <v>33</v>
      </c>
    </row>
    <row r="243" spans="1:16" ht="12.75" x14ac:dyDescent="0.2">
      <c r="A243" s="374" t="s">
        <v>147</v>
      </c>
      <c r="B243" s="375" t="s">
        <v>144</v>
      </c>
      <c r="C243" s="75" t="s">
        <v>145</v>
      </c>
      <c r="D243" s="76"/>
      <c r="E243" s="40">
        <v>0</v>
      </c>
      <c r="F243" s="231">
        <v>0</v>
      </c>
      <c r="G243" s="231">
        <f t="shared" si="80"/>
        <v>0</v>
      </c>
      <c r="H243" s="231">
        <v>0</v>
      </c>
      <c r="I243" s="231">
        <v>0</v>
      </c>
      <c r="J243" s="231">
        <f t="shared" si="81"/>
        <v>0</v>
      </c>
      <c r="K243" s="231">
        <v>19</v>
      </c>
      <c r="L243" s="231">
        <v>16</v>
      </c>
      <c r="M243" s="231">
        <f t="shared" si="82"/>
        <v>35</v>
      </c>
      <c r="N243" s="230">
        <f t="shared" si="83"/>
        <v>19</v>
      </c>
      <c r="O243" s="230">
        <f t="shared" si="83"/>
        <v>16</v>
      </c>
      <c r="P243" s="232">
        <f t="shared" si="84"/>
        <v>35</v>
      </c>
    </row>
    <row r="244" spans="1:16" ht="12.75" x14ac:dyDescent="0.2">
      <c r="A244" s="374" t="s">
        <v>148</v>
      </c>
      <c r="B244" s="375" t="s">
        <v>144</v>
      </c>
      <c r="C244" s="75" t="s">
        <v>145</v>
      </c>
      <c r="D244" s="76"/>
      <c r="E244" s="40">
        <v>0</v>
      </c>
      <c r="F244" s="231">
        <v>0</v>
      </c>
      <c r="G244" s="231">
        <f t="shared" si="80"/>
        <v>0</v>
      </c>
      <c r="H244" s="231">
        <v>0</v>
      </c>
      <c r="I244" s="231">
        <v>0</v>
      </c>
      <c r="J244" s="231">
        <f t="shared" si="81"/>
        <v>0</v>
      </c>
      <c r="K244" s="231">
        <v>41</v>
      </c>
      <c r="L244" s="231">
        <v>18</v>
      </c>
      <c r="M244" s="231">
        <f t="shared" si="82"/>
        <v>59</v>
      </c>
      <c r="N244" s="230">
        <f t="shared" si="83"/>
        <v>41</v>
      </c>
      <c r="O244" s="230">
        <f t="shared" si="83"/>
        <v>18</v>
      </c>
      <c r="P244" s="232">
        <f t="shared" si="84"/>
        <v>59</v>
      </c>
    </row>
    <row r="245" spans="1:16" ht="13.5" thickBot="1" x14ac:dyDescent="0.25">
      <c r="A245" s="402" t="s">
        <v>57</v>
      </c>
      <c r="B245" s="378" t="s">
        <v>144</v>
      </c>
      <c r="C245" s="90" t="s">
        <v>145</v>
      </c>
      <c r="D245" s="91"/>
      <c r="E245" s="92">
        <v>0</v>
      </c>
      <c r="F245" s="223">
        <v>0</v>
      </c>
      <c r="G245" s="223">
        <f t="shared" si="80"/>
        <v>0</v>
      </c>
      <c r="H245" s="223">
        <v>0</v>
      </c>
      <c r="I245" s="223">
        <v>0</v>
      </c>
      <c r="J245" s="223">
        <f t="shared" si="81"/>
        <v>0</v>
      </c>
      <c r="K245" s="223">
        <v>80</v>
      </c>
      <c r="L245" s="223">
        <v>15</v>
      </c>
      <c r="M245" s="223">
        <f t="shared" si="82"/>
        <v>95</v>
      </c>
      <c r="N245" s="235">
        <f t="shared" si="83"/>
        <v>80</v>
      </c>
      <c r="O245" s="235">
        <f t="shared" si="83"/>
        <v>15</v>
      </c>
      <c r="P245" s="237">
        <f t="shared" si="84"/>
        <v>95</v>
      </c>
    </row>
    <row r="246" spans="1:16" ht="13.5" thickBot="1" x14ac:dyDescent="0.25">
      <c r="A246" s="532" t="s">
        <v>35</v>
      </c>
      <c r="B246" s="533"/>
      <c r="C246" s="533"/>
      <c r="D246" s="533"/>
      <c r="E246" s="47">
        <f>SUM(E240:E245)</f>
        <v>20</v>
      </c>
      <c r="F246" s="248">
        <f t="shared" ref="F246:P246" si="85">SUM(F240:F245)</f>
        <v>23</v>
      </c>
      <c r="G246" s="248">
        <f t="shared" si="85"/>
        <v>43</v>
      </c>
      <c r="H246" s="248"/>
      <c r="I246" s="248"/>
      <c r="J246" s="248">
        <f t="shared" si="85"/>
        <v>0</v>
      </c>
      <c r="K246" s="248"/>
      <c r="L246" s="248">
        <f t="shared" si="85"/>
        <v>84</v>
      </c>
      <c r="M246" s="248">
        <f t="shared" si="85"/>
        <v>299</v>
      </c>
      <c r="N246" s="248">
        <f t="shared" si="85"/>
        <v>215</v>
      </c>
      <c r="O246" s="248">
        <f t="shared" si="85"/>
        <v>84</v>
      </c>
      <c r="P246" s="249">
        <f t="shared" si="85"/>
        <v>299</v>
      </c>
    </row>
    <row r="247" spans="1:16" ht="13.5" thickBot="1" x14ac:dyDescent="0.25">
      <c r="A247" s="534" t="s">
        <v>52</v>
      </c>
      <c r="B247" s="535"/>
      <c r="C247" s="535"/>
      <c r="D247" s="535"/>
      <c r="E247" s="47">
        <f>SUM(E246)</f>
        <v>20</v>
      </c>
      <c r="F247" s="248">
        <f t="shared" ref="F247:P247" si="86">SUM(F246)</f>
        <v>23</v>
      </c>
      <c r="G247" s="248">
        <f t="shared" si="86"/>
        <v>43</v>
      </c>
      <c r="H247" s="248">
        <f t="shared" si="86"/>
        <v>0</v>
      </c>
      <c r="I247" s="248">
        <f t="shared" si="86"/>
        <v>0</v>
      </c>
      <c r="J247" s="248">
        <f t="shared" si="86"/>
        <v>0</v>
      </c>
      <c r="K247" s="248">
        <f t="shared" si="86"/>
        <v>0</v>
      </c>
      <c r="L247" s="248">
        <f t="shared" si="86"/>
        <v>84</v>
      </c>
      <c r="M247" s="248">
        <f t="shared" si="86"/>
        <v>299</v>
      </c>
      <c r="N247" s="248">
        <f t="shared" si="86"/>
        <v>215</v>
      </c>
      <c r="O247" s="248">
        <f t="shared" si="86"/>
        <v>84</v>
      </c>
      <c r="P247" s="249">
        <f t="shared" si="86"/>
        <v>299</v>
      </c>
    </row>
    <row r="248" spans="1:16" ht="13.5" thickBot="1" x14ac:dyDescent="0.25">
      <c r="A248" s="82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</row>
    <row r="249" spans="1:16" ht="13.5" thickBot="1" x14ac:dyDescent="0.25">
      <c r="A249" s="33" t="s">
        <v>50</v>
      </c>
      <c r="B249" s="22"/>
      <c r="C249" s="22"/>
      <c r="D249" s="22"/>
      <c r="E249" s="23" t="s">
        <v>15</v>
      </c>
      <c r="F249" s="23" t="s">
        <v>16</v>
      </c>
      <c r="G249" s="23" t="s">
        <v>17</v>
      </c>
      <c r="H249" s="23" t="s">
        <v>15</v>
      </c>
      <c r="I249" s="23" t="s">
        <v>16</v>
      </c>
      <c r="J249" s="23" t="s">
        <v>17</v>
      </c>
      <c r="K249" s="23" t="s">
        <v>15</v>
      </c>
      <c r="L249" s="23" t="s">
        <v>16</v>
      </c>
      <c r="M249" s="23" t="s">
        <v>17</v>
      </c>
      <c r="N249" s="23" t="s">
        <v>15</v>
      </c>
      <c r="O249" s="23" t="s">
        <v>16</v>
      </c>
      <c r="P249" s="24" t="s">
        <v>17</v>
      </c>
    </row>
    <row r="250" spans="1:16" s="121" customFormat="1" ht="27.75" customHeight="1" thickBot="1" x14ac:dyDescent="0.25">
      <c r="A250" s="250" t="s">
        <v>149</v>
      </c>
      <c r="B250" s="405" t="s">
        <v>150</v>
      </c>
      <c r="C250" s="108" t="s">
        <v>90</v>
      </c>
      <c r="D250" s="464"/>
      <c r="E250" s="465">
        <v>0</v>
      </c>
      <c r="F250" s="466">
        <v>0</v>
      </c>
      <c r="G250" s="466">
        <v>0</v>
      </c>
      <c r="H250" s="467">
        <v>0</v>
      </c>
      <c r="I250" s="467">
        <v>4</v>
      </c>
      <c r="J250" s="467">
        <f>SUM(H250:I250)</f>
        <v>4</v>
      </c>
      <c r="K250" s="466">
        <v>2</v>
      </c>
      <c r="L250" s="466">
        <v>1</v>
      </c>
      <c r="M250" s="466">
        <f>SUM(K250,L250)</f>
        <v>3</v>
      </c>
      <c r="N250" s="336">
        <f>SUM(H250,K250)</f>
        <v>2</v>
      </c>
      <c r="O250" s="336">
        <f>SUM(I250,L250)</f>
        <v>5</v>
      </c>
      <c r="P250" s="468">
        <f>SUM(N250:O250)</f>
        <v>7</v>
      </c>
    </row>
    <row r="251" spans="1:16" ht="13.5" thickBot="1" x14ac:dyDescent="0.25">
      <c r="A251" s="532" t="s">
        <v>35</v>
      </c>
      <c r="B251" s="533"/>
      <c r="C251" s="533"/>
      <c r="D251" s="561"/>
      <c r="E251" s="238">
        <f>SUM(E250:E250)</f>
        <v>0</v>
      </c>
      <c r="F251" s="239">
        <f t="shared" ref="F251:P251" si="87">SUM(F250:F250)</f>
        <v>0</v>
      </c>
      <c r="G251" s="239">
        <f t="shared" si="87"/>
        <v>0</v>
      </c>
      <c r="H251" s="239">
        <f t="shared" si="87"/>
        <v>0</v>
      </c>
      <c r="I251" s="239">
        <f t="shared" si="87"/>
        <v>4</v>
      </c>
      <c r="J251" s="239">
        <f t="shared" si="87"/>
        <v>4</v>
      </c>
      <c r="K251" s="239">
        <f t="shared" si="87"/>
        <v>2</v>
      </c>
      <c r="L251" s="239">
        <f t="shared" si="87"/>
        <v>1</v>
      </c>
      <c r="M251" s="239">
        <f t="shared" si="87"/>
        <v>3</v>
      </c>
      <c r="N251" s="239">
        <f t="shared" si="87"/>
        <v>2</v>
      </c>
      <c r="O251" s="239">
        <f t="shared" si="87"/>
        <v>5</v>
      </c>
      <c r="P251" s="240">
        <f t="shared" si="87"/>
        <v>7</v>
      </c>
    </row>
    <row r="252" spans="1:16" ht="13.5" thickBot="1" x14ac:dyDescent="0.25">
      <c r="A252" s="562" t="s">
        <v>52</v>
      </c>
      <c r="B252" s="562"/>
      <c r="C252" s="562"/>
      <c r="D252" s="563"/>
      <c r="E252" s="470">
        <f>SUM(E251)</f>
        <v>0</v>
      </c>
      <c r="F252" s="425">
        <f t="shared" ref="F252:P252" si="88">SUM(F251)</f>
        <v>0</v>
      </c>
      <c r="G252" s="425">
        <f t="shared" si="88"/>
        <v>0</v>
      </c>
      <c r="H252" s="425">
        <f t="shared" si="88"/>
        <v>0</v>
      </c>
      <c r="I252" s="425">
        <f t="shared" si="88"/>
        <v>4</v>
      </c>
      <c r="J252" s="425">
        <f t="shared" si="88"/>
        <v>4</v>
      </c>
      <c r="K252" s="425">
        <f t="shared" si="88"/>
        <v>2</v>
      </c>
      <c r="L252" s="425">
        <f t="shared" si="88"/>
        <v>1</v>
      </c>
      <c r="M252" s="425">
        <f t="shared" si="88"/>
        <v>3</v>
      </c>
      <c r="N252" s="425">
        <f t="shared" si="88"/>
        <v>2</v>
      </c>
      <c r="O252" s="425">
        <f t="shared" si="88"/>
        <v>5</v>
      </c>
      <c r="P252" s="430">
        <f t="shared" si="88"/>
        <v>7</v>
      </c>
    </row>
    <row r="253" spans="1:16" ht="13.5" thickBot="1" x14ac:dyDescent="0.25">
      <c r="A253" s="49"/>
      <c r="B253" s="49"/>
      <c r="C253" s="49"/>
      <c r="D253" s="49"/>
      <c r="E253" s="406"/>
      <c r="F253" s="406"/>
      <c r="G253" s="406"/>
      <c r="H253" s="406"/>
      <c r="I253" s="406"/>
      <c r="J253" s="406"/>
      <c r="K253" s="406"/>
      <c r="L253" s="406"/>
      <c r="M253" s="406"/>
      <c r="N253" s="406"/>
      <c r="O253" s="406"/>
      <c r="P253" s="406"/>
    </row>
    <row r="254" spans="1:16" s="138" customFormat="1" ht="13.5" thickBot="1" x14ac:dyDescent="0.25">
      <c r="A254" s="558" t="s">
        <v>165</v>
      </c>
      <c r="B254" s="559"/>
      <c r="C254" s="559"/>
      <c r="D254" s="560"/>
      <c r="E254" s="484">
        <f t="shared" ref="E254:P254" si="89">SUM(E252,E235,E227,E201,E191,E163,E151,E114,E86,E54,E247,E214)</f>
        <v>1486</v>
      </c>
      <c r="F254" s="484">
        <f t="shared" si="89"/>
        <v>1289</v>
      </c>
      <c r="G254" s="484">
        <f t="shared" si="89"/>
        <v>2775</v>
      </c>
      <c r="H254" s="484">
        <f t="shared" si="89"/>
        <v>1309</v>
      </c>
      <c r="I254" s="484">
        <f t="shared" si="89"/>
        <v>1228</v>
      </c>
      <c r="J254" s="484">
        <f t="shared" si="89"/>
        <v>2548</v>
      </c>
      <c r="K254" s="484">
        <f t="shared" si="89"/>
        <v>8792</v>
      </c>
      <c r="L254" s="484">
        <f t="shared" si="89"/>
        <v>8235</v>
      </c>
      <c r="M254" s="484">
        <f t="shared" si="89"/>
        <v>18164</v>
      </c>
      <c r="N254" s="484">
        <f t="shared" si="89"/>
        <v>10776</v>
      </c>
      <c r="O254" s="484">
        <f t="shared" si="89"/>
        <v>9936</v>
      </c>
      <c r="P254" s="484">
        <f t="shared" si="89"/>
        <v>20712</v>
      </c>
    </row>
    <row r="255" spans="1:16" ht="12.75" x14ac:dyDescent="0.2">
      <c r="A255" s="49"/>
      <c r="B255" s="49"/>
      <c r="C255" s="49"/>
      <c r="D255" s="49"/>
      <c r="E255" s="94"/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</row>
    <row r="257" spans="1:16" ht="20.25" x14ac:dyDescent="0.2">
      <c r="A257" s="510" t="s">
        <v>217</v>
      </c>
      <c r="B257" s="510"/>
      <c r="C257" s="510"/>
      <c r="D257" s="510"/>
      <c r="E257" s="510"/>
      <c r="F257" s="510"/>
      <c r="G257" s="510"/>
      <c r="H257" s="510"/>
      <c r="I257" s="510"/>
      <c r="J257" s="510"/>
      <c r="K257" s="510"/>
      <c r="L257" s="510"/>
      <c r="M257" s="510"/>
      <c r="N257" s="510"/>
      <c r="O257" s="510"/>
      <c r="P257" s="510"/>
    </row>
    <row r="258" spans="1:16" ht="15.75" thickBot="1" x14ac:dyDescent="0.3"/>
    <row r="259" spans="1:16" ht="13.5" thickBot="1" x14ac:dyDescent="0.25">
      <c r="A259" s="536" t="s">
        <v>117</v>
      </c>
      <c r="B259" s="537"/>
      <c r="C259" s="537"/>
      <c r="D259" s="537"/>
      <c r="E259" s="537"/>
      <c r="F259" s="537"/>
      <c r="G259" s="538"/>
      <c r="H259" s="526" t="s">
        <v>6</v>
      </c>
      <c r="I259" s="527"/>
      <c r="J259" s="527"/>
      <c r="K259" s="527"/>
      <c r="L259" s="527"/>
      <c r="M259" s="527"/>
      <c r="N259" s="527"/>
      <c r="O259" s="527"/>
      <c r="P259" s="528"/>
    </row>
    <row r="260" spans="1:16" ht="13.5" thickBot="1" x14ac:dyDescent="0.25">
      <c r="A260" s="12" t="s">
        <v>7</v>
      </c>
      <c r="B260" s="13" t="s">
        <v>54</v>
      </c>
      <c r="C260" s="14" t="s">
        <v>9</v>
      </c>
      <c r="D260" s="32"/>
      <c r="E260" s="523" t="s">
        <v>10</v>
      </c>
      <c r="F260" s="523"/>
      <c r="G260" s="523"/>
      <c r="H260" s="542" t="s">
        <v>11</v>
      </c>
      <c r="I260" s="523"/>
      <c r="J260" s="523"/>
      <c r="K260" s="523" t="s">
        <v>12</v>
      </c>
      <c r="L260" s="523"/>
      <c r="M260" s="523"/>
      <c r="N260" s="523" t="s">
        <v>13</v>
      </c>
      <c r="O260" s="523"/>
      <c r="P260" s="539"/>
    </row>
    <row r="261" spans="1:16" ht="13.5" thickBot="1" x14ac:dyDescent="0.25">
      <c r="A261" s="21" t="s">
        <v>14</v>
      </c>
      <c r="B261" s="22"/>
      <c r="C261" s="22"/>
      <c r="D261" s="22"/>
      <c r="E261" s="23" t="s">
        <v>15</v>
      </c>
      <c r="F261" s="23" t="s">
        <v>16</v>
      </c>
      <c r="G261" s="23" t="s">
        <v>17</v>
      </c>
      <c r="H261" s="23" t="s">
        <v>15</v>
      </c>
      <c r="I261" s="23" t="s">
        <v>16</v>
      </c>
      <c r="J261" s="23" t="s">
        <v>17</v>
      </c>
      <c r="K261" s="23" t="s">
        <v>15</v>
      </c>
      <c r="L261" s="23" t="s">
        <v>16</v>
      </c>
      <c r="M261" s="23" t="s">
        <v>17</v>
      </c>
      <c r="N261" s="23" t="s">
        <v>15</v>
      </c>
      <c r="O261" s="23" t="s">
        <v>16</v>
      </c>
      <c r="P261" s="24" t="s">
        <v>17</v>
      </c>
    </row>
    <row r="262" spans="1:16" s="120" customFormat="1" ht="39" thickBot="1" x14ac:dyDescent="0.25">
      <c r="A262" s="415" t="s">
        <v>151</v>
      </c>
      <c r="B262" s="416" t="s">
        <v>87</v>
      </c>
      <c r="C262" s="42" t="s">
        <v>123</v>
      </c>
      <c r="D262" s="78"/>
      <c r="E262" s="259">
        <v>0</v>
      </c>
      <c r="F262" s="259">
        <v>0</v>
      </c>
      <c r="G262" s="259">
        <f>SUM(E262:F262)</f>
        <v>0</v>
      </c>
      <c r="H262" s="403">
        <v>0</v>
      </c>
      <c r="I262" s="403">
        <v>0</v>
      </c>
      <c r="J262" s="403">
        <f>SUM(H262,I262)</f>
        <v>0</v>
      </c>
      <c r="K262" s="259">
        <v>26</v>
      </c>
      <c r="L262" s="259">
        <v>40</v>
      </c>
      <c r="M262" s="259">
        <f>SUM(K262:L262)</f>
        <v>66</v>
      </c>
      <c r="N262" s="291">
        <f>SUM(H262,K262)</f>
        <v>26</v>
      </c>
      <c r="O262" s="291">
        <f>SUM(I262,L262)</f>
        <v>40</v>
      </c>
      <c r="P262" s="260">
        <f>SUM(N262:O262)</f>
        <v>66</v>
      </c>
    </row>
    <row r="263" spans="1:16" ht="13.5" thickBot="1" x14ac:dyDescent="0.25">
      <c r="A263" s="532" t="s">
        <v>35</v>
      </c>
      <c r="B263" s="533"/>
      <c r="C263" s="533"/>
      <c r="D263" s="533"/>
      <c r="E263" s="239">
        <f>E262</f>
        <v>0</v>
      </c>
      <c r="F263" s="239">
        <f t="shared" ref="F263:P264" si="90">F262</f>
        <v>0</v>
      </c>
      <c r="G263" s="239">
        <f t="shared" si="90"/>
        <v>0</v>
      </c>
      <c r="H263" s="239">
        <f t="shared" si="90"/>
        <v>0</v>
      </c>
      <c r="I263" s="239">
        <f t="shared" si="90"/>
        <v>0</v>
      </c>
      <c r="J263" s="239">
        <f t="shared" si="90"/>
        <v>0</v>
      </c>
      <c r="K263" s="239">
        <f t="shared" si="90"/>
        <v>26</v>
      </c>
      <c r="L263" s="239">
        <f t="shared" si="90"/>
        <v>40</v>
      </c>
      <c r="M263" s="239">
        <f t="shared" si="90"/>
        <v>66</v>
      </c>
      <c r="N263" s="239">
        <f t="shared" si="90"/>
        <v>26</v>
      </c>
      <c r="O263" s="239">
        <f t="shared" si="90"/>
        <v>40</v>
      </c>
      <c r="P263" s="239">
        <f t="shared" si="90"/>
        <v>66</v>
      </c>
    </row>
    <row r="264" spans="1:16" ht="13.5" thickBot="1" x14ac:dyDescent="0.25">
      <c r="A264" s="540" t="s">
        <v>52</v>
      </c>
      <c r="B264" s="541"/>
      <c r="C264" s="541"/>
      <c r="D264" s="541"/>
      <c r="E264" s="421">
        <f>E263</f>
        <v>0</v>
      </c>
      <c r="F264" s="421">
        <f t="shared" si="90"/>
        <v>0</v>
      </c>
      <c r="G264" s="421">
        <f t="shared" si="90"/>
        <v>0</v>
      </c>
      <c r="H264" s="421">
        <f t="shared" si="90"/>
        <v>0</v>
      </c>
      <c r="I264" s="421">
        <f t="shared" si="90"/>
        <v>0</v>
      </c>
      <c r="J264" s="421">
        <f t="shared" si="90"/>
        <v>0</v>
      </c>
      <c r="K264" s="421">
        <f t="shared" si="90"/>
        <v>26</v>
      </c>
      <c r="L264" s="421">
        <f t="shared" si="90"/>
        <v>40</v>
      </c>
      <c r="M264" s="421">
        <f t="shared" si="90"/>
        <v>66</v>
      </c>
      <c r="N264" s="421">
        <f t="shared" si="90"/>
        <v>26</v>
      </c>
      <c r="O264" s="421">
        <f t="shared" si="90"/>
        <v>40</v>
      </c>
      <c r="P264" s="239">
        <f t="shared" si="90"/>
        <v>66</v>
      </c>
    </row>
    <row r="265" spans="1:16" ht="12.75" x14ac:dyDescent="0.2">
      <c r="A265" s="486"/>
      <c r="B265" s="486"/>
      <c r="C265" s="486"/>
      <c r="D265" s="486"/>
      <c r="E265" s="487"/>
      <c r="F265" s="487"/>
      <c r="G265" s="487"/>
      <c r="H265" s="487"/>
      <c r="I265" s="487"/>
      <c r="J265" s="487"/>
      <c r="K265" s="487"/>
      <c r="L265" s="487"/>
      <c r="M265" s="487"/>
      <c r="N265" s="487"/>
      <c r="O265" s="487"/>
      <c r="P265" s="406"/>
    </row>
    <row r="266" spans="1:16" ht="12.75" x14ac:dyDescent="0.2">
      <c r="A266" s="49"/>
      <c r="B266" s="49"/>
      <c r="C266" s="49"/>
      <c r="D266" s="49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</row>
    <row r="267" spans="1:16" ht="12.75" x14ac:dyDescent="0.2">
      <c r="A267" s="49"/>
      <c r="B267" s="49"/>
      <c r="C267" s="49"/>
      <c r="D267" s="49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</row>
    <row r="268" spans="1:16" ht="12.75" x14ac:dyDescent="0.2">
      <c r="A268" s="49"/>
      <c r="B268" s="49"/>
      <c r="C268" s="49"/>
      <c r="D268" s="49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</row>
    <row r="269" spans="1:16" ht="13.5" thickBot="1" x14ac:dyDescent="0.25">
      <c r="A269" s="82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</row>
    <row r="270" spans="1:16" ht="13.5" thickBot="1" x14ac:dyDescent="0.25">
      <c r="A270" s="536" t="s">
        <v>88</v>
      </c>
      <c r="B270" s="537"/>
      <c r="C270" s="537"/>
      <c r="D270" s="537"/>
      <c r="E270" s="537"/>
      <c r="F270" s="537"/>
      <c r="G270" s="538"/>
      <c r="H270" s="526" t="s">
        <v>6</v>
      </c>
      <c r="I270" s="527"/>
      <c r="J270" s="527"/>
      <c r="K270" s="527"/>
      <c r="L270" s="527"/>
      <c r="M270" s="527"/>
      <c r="N270" s="527"/>
      <c r="O270" s="527"/>
      <c r="P270" s="528"/>
    </row>
    <row r="271" spans="1:16" ht="13.5" thickBot="1" x14ac:dyDescent="0.25">
      <c r="A271" s="12" t="s">
        <v>7</v>
      </c>
      <c r="B271" s="13" t="s">
        <v>54</v>
      </c>
      <c r="C271" s="14" t="s">
        <v>9</v>
      </c>
      <c r="D271" s="32"/>
      <c r="E271" s="523" t="s">
        <v>10</v>
      </c>
      <c r="F271" s="523"/>
      <c r="G271" s="523"/>
      <c r="H271" s="542" t="s">
        <v>11</v>
      </c>
      <c r="I271" s="523"/>
      <c r="J271" s="523"/>
      <c r="K271" s="523" t="s">
        <v>12</v>
      </c>
      <c r="L271" s="523"/>
      <c r="M271" s="523"/>
      <c r="N271" s="523" t="s">
        <v>13</v>
      </c>
      <c r="O271" s="523"/>
      <c r="P271" s="539"/>
    </row>
    <row r="272" spans="1:16" ht="13.5" thickBot="1" x14ac:dyDescent="0.25">
      <c r="A272" s="21" t="s">
        <v>14</v>
      </c>
      <c r="B272" s="22"/>
      <c r="C272" s="22"/>
      <c r="D272" s="22"/>
      <c r="E272" s="23" t="s">
        <v>15</v>
      </c>
      <c r="F272" s="23" t="s">
        <v>16</v>
      </c>
      <c r="G272" s="23" t="s">
        <v>17</v>
      </c>
      <c r="H272" s="23" t="s">
        <v>15</v>
      </c>
      <c r="I272" s="23" t="s">
        <v>16</v>
      </c>
      <c r="J272" s="23" t="s">
        <v>17</v>
      </c>
      <c r="K272" s="18" t="s">
        <v>15</v>
      </c>
      <c r="L272" s="18" t="s">
        <v>16</v>
      </c>
      <c r="M272" s="23" t="s">
        <v>17</v>
      </c>
      <c r="N272" s="23" t="s">
        <v>15</v>
      </c>
      <c r="O272" s="23" t="s">
        <v>16</v>
      </c>
      <c r="P272" s="24" t="s">
        <v>17</v>
      </c>
    </row>
    <row r="273" spans="1:16" s="134" customFormat="1" ht="13.5" thickBot="1" x14ac:dyDescent="0.25">
      <c r="A273" s="413" t="s">
        <v>171</v>
      </c>
      <c r="B273" s="414" t="s">
        <v>152</v>
      </c>
      <c r="C273" s="132" t="s">
        <v>90</v>
      </c>
      <c r="D273" s="133"/>
      <c r="E273" s="407">
        <v>0</v>
      </c>
      <c r="F273" s="407">
        <v>0</v>
      </c>
      <c r="G273" s="408">
        <f>SUM(E273:F273)</f>
        <v>0</v>
      </c>
      <c r="H273" s="407">
        <v>8</v>
      </c>
      <c r="I273" s="408">
        <v>10</v>
      </c>
      <c r="J273" s="409">
        <f>SUM(H273,I273)</f>
        <v>18</v>
      </c>
      <c r="K273" s="410">
        <v>6</v>
      </c>
      <c r="L273" s="410">
        <v>7</v>
      </c>
      <c r="M273" s="407">
        <f>SUM(K273,L273)</f>
        <v>13</v>
      </c>
      <c r="N273" s="411">
        <f>SUM(H273,K273)</f>
        <v>14</v>
      </c>
      <c r="O273" s="411">
        <f>SUM(I273,L273)</f>
        <v>17</v>
      </c>
      <c r="P273" s="412">
        <f>SUM(N273:O273)</f>
        <v>31</v>
      </c>
    </row>
    <row r="274" spans="1:16" ht="13.5" thickBot="1" x14ac:dyDescent="0.25">
      <c r="A274" s="532" t="s">
        <v>35</v>
      </c>
      <c r="B274" s="533"/>
      <c r="C274" s="533"/>
      <c r="D274" s="533"/>
      <c r="E274" s="239">
        <f>E273</f>
        <v>0</v>
      </c>
      <c r="F274" s="239">
        <f t="shared" ref="F274:P275" si="91">F273</f>
        <v>0</v>
      </c>
      <c r="G274" s="239">
        <f t="shared" si="91"/>
        <v>0</v>
      </c>
      <c r="H274" s="239">
        <f t="shared" si="91"/>
        <v>8</v>
      </c>
      <c r="I274" s="239">
        <f t="shared" si="91"/>
        <v>10</v>
      </c>
      <c r="J274" s="239">
        <f t="shared" si="91"/>
        <v>18</v>
      </c>
      <c r="K274" s="239">
        <f t="shared" si="91"/>
        <v>6</v>
      </c>
      <c r="L274" s="239">
        <f t="shared" si="91"/>
        <v>7</v>
      </c>
      <c r="M274" s="239">
        <f t="shared" si="91"/>
        <v>13</v>
      </c>
      <c r="N274" s="239">
        <f t="shared" si="91"/>
        <v>14</v>
      </c>
      <c r="O274" s="239">
        <f t="shared" si="91"/>
        <v>17</v>
      </c>
      <c r="P274" s="240">
        <f t="shared" si="91"/>
        <v>31</v>
      </c>
    </row>
    <row r="275" spans="1:16" s="478" customFormat="1" ht="13.5" thickBot="1" x14ac:dyDescent="0.25">
      <c r="A275" s="540" t="s">
        <v>52</v>
      </c>
      <c r="B275" s="541"/>
      <c r="C275" s="541"/>
      <c r="D275" s="541"/>
      <c r="E275" s="421">
        <f>E274</f>
        <v>0</v>
      </c>
      <c r="F275" s="421">
        <f t="shared" si="91"/>
        <v>0</v>
      </c>
      <c r="G275" s="421">
        <f t="shared" si="91"/>
        <v>0</v>
      </c>
      <c r="H275" s="421">
        <f t="shared" si="91"/>
        <v>8</v>
      </c>
      <c r="I275" s="421">
        <f t="shared" si="91"/>
        <v>10</v>
      </c>
      <c r="J275" s="421">
        <f t="shared" si="91"/>
        <v>18</v>
      </c>
      <c r="K275" s="477">
        <f t="shared" si="91"/>
        <v>6</v>
      </c>
      <c r="L275" s="477">
        <f t="shared" si="91"/>
        <v>7</v>
      </c>
      <c r="M275" s="421">
        <f t="shared" si="91"/>
        <v>13</v>
      </c>
      <c r="N275" s="421">
        <f t="shared" si="91"/>
        <v>14</v>
      </c>
      <c r="O275" s="421">
        <f t="shared" si="91"/>
        <v>17</v>
      </c>
      <c r="P275" s="454">
        <f t="shared" si="91"/>
        <v>31</v>
      </c>
    </row>
    <row r="276" spans="1:16" ht="12.75" x14ac:dyDescent="0.2">
      <c r="A276" s="49"/>
      <c r="B276" s="49"/>
      <c r="C276" s="49"/>
      <c r="D276" s="49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</row>
    <row r="277" spans="1:16" ht="12.75" x14ac:dyDescent="0.2">
      <c r="A277" s="49"/>
      <c r="B277" s="49"/>
      <c r="C277" s="49"/>
      <c r="D277" s="49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</row>
    <row r="278" spans="1:16" ht="13.5" thickBot="1" x14ac:dyDescent="0.25">
      <c r="A278" s="49"/>
      <c r="B278" s="49"/>
      <c r="C278" s="49"/>
      <c r="D278" s="49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</row>
    <row r="279" spans="1:16" ht="13.5" thickBot="1" x14ac:dyDescent="0.25">
      <c r="A279" s="536" t="s">
        <v>140</v>
      </c>
      <c r="B279" s="537"/>
      <c r="C279" s="537"/>
      <c r="D279" s="537"/>
      <c r="E279" s="537"/>
      <c r="F279" s="537"/>
      <c r="G279" s="538"/>
      <c r="H279" s="569" t="s">
        <v>6</v>
      </c>
      <c r="I279" s="570"/>
      <c r="J279" s="570"/>
      <c r="K279" s="570"/>
      <c r="L279" s="570"/>
      <c r="M279" s="570"/>
      <c r="N279" s="570"/>
      <c r="O279" s="570"/>
      <c r="P279" s="571"/>
    </row>
    <row r="280" spans="1:16" ht="13.5" thickBot="1" x14ac:dyDescent="0.25">
      <c r="A280" s="12" t="s">
        <v>7</v>
      </c>
      <c r="B280" s="13" t="s">
        <v>54</v>
      </c>
      <c r="C280" s="14" t="s">
        <v>9</v>
      </c>
      <c r="D280" s="32"/>
      <c r="E280" s="567" t="s">
        <v>10</v>
      </c>
      <c r="F280" s="565"/>
      <c r="G280" s="566"/>
      <c r="H280" s="564" t="s">
        <v>11</v>
      </c>
      <c r="I280" s="565"/>
      <c r="J280" s="566"/>
      <c r="K280" s="567" t="s">
        <v>12</v>
      </c>
      <c r="L280" s="565"/>
      <c r="M280" s="566"/>
      <c r="N280" s="567" t="s">
        <v>13</v>
      </c>
      <c r="O280" s="565"/>
      <c r="P280" s="568"/>
    </row>
    <row r="281" spans="1:16" ht="13.5" thickBot="1" x14ac:dyDescent="0.25">
      <c r="A281" s="16" t="s">
        <v>14</v>
      </c>
      <c r="B281" s="15"/>
      <c r="C281" s="15"/>
      <c r="D281" s="15"/>
      <c r="E281" s="18" t="s">
        <v>15</v>
      </c>
      <c r="F281" s="18" t="s">
        <v>16</v>
      </c>
      <c r="G281" s="18" t="s">
        <v>17</v>
      </c>
      <c r="H281" s="18" t="s">
        <v>15</v>
      </c>
      <c r="I281" s="18" t="s">
        <v>16</v>
      </c>
      <c r="J281" s="18" t="s">
        <v>17</v>
      </c>
      <c r="K281" s="18" t="s">
        <v>15</v>
      </c>
      <c r="L281" s="18" t="s">
        <v>16</v>
      </c>
      <c r="M281" s="18" t="s">
        <v>17</v>
      </c>
      <c r="N281" s="18" t="s">
        <v>15</v>
      </c>
      <c r="O281" s="18" t="s">
        <v>16</v>
      </c>
      <c r="P281" s="19" t="s">
        <v>17</v>
      </c>
    </row>
    <row r="282" spans="1:16" ht="38.25" x14ac:dyDescent="0.2">
      <c r="A282" s="489" t="s">
        <v>201</v>
      </c>
      <c r="B282" s="181" t="s">
        <v>154</v>
      </c>
      <c r="C282" s="471" t="s">
        <v>123</v>
      </c>
      <c r="D282" s="428"/>
      <c r="E282" s="336">
        <v>0</v>
      </c>
      <c r="F282" s="309">
        <v>0</v>
      </c>
      <c r="G282" s="309">
        <f t="shared" ref="G282:G287" si="92">SUM(E282:F282)</f>
        <v>0</v>
      </c>
      <c r="H282" s="309">
        <v>0</v>
      </c>
      <c r="I282" s="309">
        <v>0</v>
      </c>
      <c r="J282" s="309">
        <f t="shared" ref="J282:J287" si="93">SUM(H282:I282)</f>
        <v>0</v>
      </c>
      <c r="K282" s="256">
        <v>2</v>
      </c>
      <c r="L282" s="256">
        <v>2</v>
      </c>
      <c r="M282" s="309">
        <f t="shared" ref="M282:M287" si="94">SUM(K282:L282)</f>
        <v>4</v>
      </c>
      <c r="N282" s="336">
        <f t="shared" ref="N282:O287" si="95">SUM(H282,K282)</f>
        <v>2</v>
      </c>
      <c r="O282" s="336">
        <f t="shared" si="95"/>
        <v>2</v>
      </c>
      <c r="P282" s="337">
        <f t="shared" ref="P282:P287" si="96">SUM(N282:O282)</f>
        <v>4</v>
      </c>
    </row>
    <row r="283" spans="1:16" ht="25.5" x14ac:dyDescent="0.2">
      <c r="A283" s="431" t="s">
        <v>153</v>
      </c>
      <c r="B283" s="51" t="s">
        <v>154</v>
      </c>
      <c r="C283" s="20" t="s">
        <v>123</v>
      </c>
      <c r="D283" s="76"/>
      <c r="E283" s="291">
        <v>15</v>
      </c>
      <c r="F283" s="292">
        <v>8</v>
      </c>
      <c r="G283" s="295">
        <f t="shared" si="92"/>
        <v>23</v>
      </c>
      <c r="H283" s="292">
        <v>9</v>
      </c>
      <c r="I283" s="292">
        <v>6</v>
      </c>
      <c r="J283" s="292">
        <f t="shared" si="93"/>
        <v>15</v>
      </c>
      <c r="K283" s="312">
        <v>17</v>
      </c>
      <c r="L283" s="312">
        <v>14</v>
      </c>
      <c r="M283" s="292">
        <f t="shared" si="94"/>
        <v>31</v>
      </c>
      <c r="N283" s="291">
        <f>SUM(H283,K283)</f>
        <v>26</v>
      </c>
      <c r="O283" s="291">
        <f>SUM(I283,L283)</f>
        <v>20</v>
      </c>
      <c r="P283" s="293">
        <f t="shared" si="96"/>
        <v>46</v>
      </c>
    </row>
    <row r="284" spans="1:16" ht="38.25" x14ac:dyDescent="0.2">
      <c r="A284" s="431" t="s">
        <v>202</v>
      </c>
      <c r="B284" s="51" t="s">
        <v>154</v>
      </c>
      <c r="C284" s="20" t="s">
        <v>123</v>
      </c>
      <c r="D284" s="76"/>
      <c r="E284" s="314">
        <v>0</v>
      </c>
      <c r="F284" s="382">
        <v>0</v>
      </c>
      <c r="G284" s="292">
        <f t="shared" si="92"/>
        <v>0</v>
      </c>
      <c r="H284" s="315">
        <v>0</v>
      </c>
      <c r="I284" s="382">
        <v>0</v>
      </c>
      <c r="J284" s="292">
        <f t="shared" si="93"/>
        <v>0</v>
      </c>
      <c r="K284" s="314">
        <v>3</v>
      </c>
      <c r="L284" s="314">
        <v>1</v>
      </c>
      <c r="M284" s="292">
        <f t="shared" si="94"/>
        <v>4</v>
      </c>
      <c r="N284" s="291">
        <f t="shared" si="95"/>
        <v>3</v>
      </c>
      <c r="O284" s="291">
        <f t="shared" si="95"/>
        <v>1</v>
      </c>
      <c r="P284" s="293">
        <f t="shared" si="96"/>
        <v>4</v>
      </c>
    </row>
    <row r="285" spans="1:16" ht="25.5" x14ac:dyDescent="0.2">
      <c r="A285" s="431" t="s">
        <v>155</v>
      </c>
      <c r="B285" s="51" t="s">
        <v>154</v>
      </c>
      <c r="C285" s="20" t="s">
        <v>123</v>
      </c>
      <c r="D285" s="76"/>
      <c r="E285" s="314">
        <v>10</v>
      </c>
      <c r="F285" s="382">
        <v>9</v>
      </c>
      <c r="G285" s="295">
        <f t="shared" si="92"/>
        <v>19</v>
      </c>
      <c r="H285" s="315">
        <v>7</v>
      </c>
      <c r="I285" s="382">
        <v>4</v>
      </c>
      <c r="J285" s="292">
        <f t="shared" si="93"/>
        <v>11</v>
      </c>
      <c r="K285" s="314">
        <v>12</v>
      </c>
      <c r="L285" s="314">
        <v>11</v>
      </c>
      <c r="M285" s="292">
        <f t="shared" si="94"/>
        <v>23</v>
      </c>
      <c r="N285" s="291">
        <f>SUM(H285,K285)</f>
        <v>19</v>
      </c>
      <c r="O285" s="291">
        <f>SUM(I285,L285)</f>
        <v>15</v>
      </c>
      <c r="P285" s="293">
        <f t="shared" si="96"/>
        <v>34</v>
      </c>
    </row>
    <row r="286" spans="1:16" ht="25.5" x14ac:dyDescent="0.2">
      <c r="A286" s="267" t="s">
        <v>203</v>
      </c>
      <c r="B286" s="51" t="s">
        <v>154</v>
      </c>
      <c r="C286" s="20" t="s">
        <v>123</v>
      </c>
      <c r="D286" s="76"/>
      <c r="E286" s="314">
        <v>0</v>
      </c>
      <c r="F286" s="382">
        <v>0</v>
      </c>
      <c r="G286" s="295">
        <f t="shared" si="92"/>
        <v>0</v>
      </c>
      <c r="H286" s="315">
        <v>0</v>
      </c>
      <c r="I286" s="382">
        <v>0</v>
      </c>
      <c r="J286" s="295">
        <f t="shared" si="93"/>
        <v>0</v>
      </c>
      <c r="K286" s="314">
        <v>1</v>
      </c>
      <c r="L286" s="314">
        <v>0</v>
      </c>
      <c r="M286" s="295">
        <f t="shared" si="94"/>
        <v>1</v>
      </c>
      <c r="N286" s="294">
        <f t="shared" si="95"/>
        <v>1</v>
      </c>
      <c r="O286" s="294">
        <f t="shared" si="95"/>
        <v>0</v>
      </c>
      <c r="P286" s="296">
        <f t="shared" si="96"/>
        <v>1</v>
      </c>
    </row>
    <row r="287" spans="1:16" ht="23.25" thickBot="1" x14ac:dyDescent="0.25">
      <c r="A287" s="472" t="s">
        <v>172</v>
      </c>
      <c r="B287" s="62" t="s">
        <v>154</v>
      </c>
      <c r="C287" s="473" t="s">
        <v>123</v>
      </c>
      <c r="D287" s="91"/>
      <c r="E287" s="474">
        <v>10</v>
      </c>
      <c r="F287" s="475">
        <v>13</v>
      </c>
      <c r="G287" s="298">
        <f t="shared" si="92"/>
        <v>23</v>
      </c>
      <c r="H287" s="476">
        <v>6</v>
      </c>
      <c r="I287" s="475">
        <v>8</v>
      </c>
      <c r="J287" s="298">
        <f t="shared" si="93"/>
        <v>14</v>
      </c>
      <c r="K287" s="474">
        <v>5</v>
      </c>
      <c r="L287" s="474">
        <v>14</v>
      </c>
      <c r="M287" s="298">
        <f t="shared" si="94"/>
        <v>19</v>
      </c>
      <c r="N287" s="297">
        <f t="shared" si="95"/>
        <v>11</v>
      </c>
      <c r="O287" s="297">
        <f t="shared" si="95"/>
        <v>22</v>
      </c>
      <c r="P287" s="299">
        <f t="shared" si="96"/>
        <v>33</v>
      </c>
    </row>
    <row r="288" spans="1:16" ht="13.5" thickBot="1" x14ac:dyDescent="0.25">
      <c r="A288" s="583" t="s">
        <v>35</v>
      </c>
      <c r="B288" s="584"/>
      <c r="C288" s="584"/>
      <c r="D288" s="584"/>
      <c r="E288" s="404">
        <f>SUM(E282:E287)</f>
        <v>35</v>
      </c>
      <c r="F288" s="404">
        <f>SUM(F282:F287)</f>
        <v>30</v>
      </c>
      <c r="G288" s="404">
        <f>SUM(G282:G287)</f>
        <v>65</v>
      </c>
      <c r="H288" s="404">
        <f t="shared" ref="H288:P288" si="97">SUM(H282:H287)</f>
        <v>22</v>
      </c>
      <c r="I288" s="404">
        <f t="shared" si="97"/>
        <v>18</v>
      </c>
      <c r="J288" s="404">
        <f t="shared" si="97"/>
        <v>40</v>
      </c>
      <c r="K288" s="404">
        <f t="shared" si="97"/>
        <v>40</v>
      </c>
      <c r="L288" s="404">
        <f t="shared" si="97"/>
        <v>42</v>
      </c>
      <c r="M288" s="404">
        <f t="shared" si="97"/>
        <v>82</v>
      </c>
      <c r="N288" s="404">
        <f t="shared" si="97"/>
        <v>62</v>
      </c>
      <c r="O288" s="404">
        <f t="shared" si="97"/>
        <v>60</v>
      </c>
      <c r="P288" s="469">
        <f t="shared" si="97"/>
        <v>122</v>
      </c>
    </row>
    <row r="289" spans="1:16" s="478" customFormat="1" ht="13.5" thickBot="1" x14ac:dyDescent="0.25">
      <c r="A289" s="540" t="s">
        <v>52</v>
      </c>
      <c r="B289" s="541"/>
      <c r="C289" s="541"/>
      <c r="D289" s="541"/>
      <c r="E289" s="421">
        <f>E288</f>
        <v>35</v>
      </c>
      <c r="F289" s="421">
        <f t="shared" ref="F289:P289" si="98">F288</f>
        <v>30</v>
      </c>
      <c r="G289" s="421">
        <f t="shared" si="98"/>
        <v>65</v>
      </c>
      <c r="H289" s="421">
        <f t="shared" si="98"/>
        <v>22</v>
      </c>
      <c r="I289" s="421">
        <f t="shared" si="98"/>
        <v>18</v>
      </c>
      <c r="J289" s="421">
        <f t="shared" si="98"/>
        <v>40</v>
      </c>
      <c r="K289" s="421">
        <f t="shared" si="98"/>
        <v>40</v>
      </c>
      <c r="L289" s="421">
        <f t="shared" si="98"/>
        <v>42</v>
      </c>
      <c r="M289" s="421">
        <f t="shared" si="98"/>
        <v>82</v>
      </c>
      <c r="N289" s="421">
        <f t="shared" si="98"/>
        <v>62</v>
      </c>
      <c r="O289" s="421">
        <f t="shared" si="98"/>
        <v>60</v>
      </c>
      <c r="P289" s="454">
        <f t="shared" si="98"/>
        <v>122</v>
      </c>
    </row>
    <row r="290" spans="1:16" s="478" customFormat="1" ht="12.75" x14ac:dyDescent="0.2">
      <c r="A290" s="486"/>
      <c r="B290" s="486"/>
      <c r="C290" s="486"/>
      <c r="D290" s="486"/>
      <c r="E290" s="487"/>
      <c r="F290" s="487"/>
      <c r="G290" s="487"/>
      <c r="H290" s="487"/>
      <c r="I290" s="487"/>
      <c r="J290" s="487"/>
      <c r="K290" s="487"/>
      <c r="L290" s="487"/>
      <c r="M290" s="487"/>
      <c r="N290" s="487"/>
      <c r="O290" s="487"/>
      <c r="P290" s="487"/>
    </row>
    <row r="291" spans="1:16" ht="13.5" thickBot="1" x14ac:dyDescent="0.25">
      <c r="A291" s="49"/>
      <c r="B291" s="49"/>
      <c r="C291" s="49"/>
      <c r="D291" s="49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</row>
    <row r="292" spans="1:16" ht="13.5" thickBot="1" x14ac:dyDescent="0.25">
      <c r="A292" s="536" t="s">
        <v>140</v>
      </c>
      <c r="B292" s="537"/>
      <c r="C292" s="537"/>
      <c r="D292" s="537"/>
      <c r="E292" s="537"/>
      <c r="F292" s="537"/>
      <c r="G292" s="538"/>
      <c r="H292" s="526" t="s">
        <v>6</v>
      </c>
      <c r="I292" s="527"/>
      <c r="J292" s="527"/>
      <c r="K292" s="527"/>
      <c r="L292" s="527"/>
      <c r="M292" s="527"/>
      <c r="N292" s="527"/>
      <c r="O292" s="527"/>
      <c r="P292" s="528"/>
    </row>
    <row r="293" spans="1:16" ht="13.5" thickBot="1" x14ac:dyDescent="0.25">
      <c r="A293" s="12" t="s">
        <v>7</v>
      </c>
      <c r="B293" s="13" t="s">
        <v>54</v>
      </c>
      <c r="C293" s="14" t="s">
        <v>9</v>
      </c>
      <c r="D293" s="32"/>
      <c r="E293" s="523" t="s">
        <v>10</v>
      </c>
      <c r="F293" s="523"/>
      <c r="G293" s="523"/>
      <c r="H293" s="542" t="s">
        <v>11</v>
      </c>
      <c r="I293" s="523"/>
      <c r="J293" s="523"/>
      <c r="K293" s="523" t="s">
        <v>12</v>
      </c>
      <c r="L293" s="523"/>
      <c r="M293" s="523"/>
      <c r="N293" s="523" t="s">
        <v>13</v>
      </c>
      <c r="O293" s="523"/>
      <c r="P293" s="539"/>
    </row>
    <row r="294" spans="1:16" ht="13.5" thickBot="1" x14ac:dyDescent="0.25">
      <c r="A294" s="16" t="s">
        <v>14</v>
      </c>
      <c r="B294" s="15"/>
      <c r="C294" s="15"/>
      <c r="D294" s="15"/>
      <c r="E294" s="18" t="s">
        <v>15</v>
      </c>
      <c r="F294" s="18" t="s">
        <v>16</v>
      </c>
      <c r="G294" s="18" t="s">
        <v>17</v>
      </c>
      <c r="H294" s="18" t="s">
        <v>15</v>
      </c>
      <c r="I294" s="18" t="s">
        <v>16</v>
      </c>
      <c r="J294" s="18" t="s">
        <v>17</v>
      </c>
      <c r="K294" s="18" t="s">
        <v>15</v>
      </c>
      <c r="L294" s="18" t="s">
        <v>16</v>
      </c>
      <c r="M294" s="18" t="s">
        <v>17</v>
      </c>
      <c r="N294" s="18" t="s">
        <v>15</v>
      </c>
      <c r="O294" s="18" t="s">
        <v>16</v>
      </c>
      <c r="P294" s="19" t="s">
        <v>17</v>
      </c>
    </row>
    <row r="295" spans="1:16" ht="27.75" customHeight="1" thickBot="1" x14ac:dyDescent="0.25">
      <c r="A295" s="472" t="s">
        <v>84</v>
      </c>
      <c r="B295" s="54" t="s">
        <v>162</v>
      </c>
      <c r="C295" s="473" t="s">
        <v>123</v>
      </c>
      <c r="D295" s="91"/>
      <c r="E295" s="479">
        <v>34</v>
      </c>
      <c r="F295" s="474">
        <v>31</v>
      </c>
      <c r="G295" s="474">
        <f>SUM(E295:F295)</f>
        <v>65</v>
      </c>
      <c r="H295" s="474">
        <v>34</v>
      </c>
      <c r="I295" s="474">
        <v>28</v>
      </c>
      <c r="J295" s="480">
        <f>SUM(H295,I295)</f>
        <v>62</v>
      </c>
      <c r="K295" s="474">
        <v>33</v>
      </c>
      <c r="L295" s="474">
        <v>27</v>
      </c>
      <c r="M295" s="474">
        <f>SUM(K295:L295)</f>
        <v>60</v>
      </c>
      <c r="N295" s="297">
        <f>SUM(H295,K295)</f>
        <v>67</v>
      </c>
      <c r="O295" s="297">
        <f>SUM(I295,L295)</f>
        <v>55</v>
      </c>
      <c r="P295" s="481">
        <f>SUM(N295:O295)</f>
        <v>122</v>
      </c>
    </row>
    <row r="296" spans="1:16" ht="13.5" thickBot="1" x14ac:dyDescent="0.25">
      <c r="A296" s="532" t="s">
        <v>35</v>
      </c>
      <c r="B296" s="533"/>
      <c r="C296" s="533"/>
      <c r="D296" s="533"/>
      <c r="E296" s="60">
        <f>E295</f>
        <v>34</v>
      </c>
      <c r="F296" s="239">
        <f t="shared" ref="F296:P296" si="99">F295</f>
        <v>31</v>
      </c>
      <c r="G296" s="239">
        <f t="shared" si="99"/>
        <v>65</v>
      </c>
      <c r="H296" s="239">
        <f t="shared" si="99"/>
        <v>34</v>
      </c>
      <c r="I296" s="239">
        <f t="shared" si="99"/>
        <v>28</v>
      </c>
      <c r="J296" s="239">
        <f t="shared" si="99"/>
        <v>62</v>
      </c>
      <c r="K296" s="239">
        <f t="shared" si="99"/>
        <v>33</v>
      </c>
      <c r="L296" s="239">
        <f t="shared" si="99"/>
        <v>27</v>
      </c>
      <c r="M296" s="239">
        <f t="shared" si="99"/>
        <v>60</v>
      </c>
      <c r="N296" s="239">
        <f t="shared" si="99"/>
        <v>67</v>
      </c>
      <c r="O296" s="239">
        <f t="shared" si="99"/>
        <v>55</v>
      </c>
      <c r="P296" s="240">
        <f t="shared" si="99"/>
        <v>122</v>
      </c>
    </row>
    <row r="297" spans="1:16" s="478" customFormat="1" ht="13.5" thickBot="1" x14ac:dyDescent="0.25">
      <c r="A297" s="581" t="s">
        <v>52</v>
      </c>
      <c r="B297" s="582"/>
      <c r="C297" s="582"/>
      <c r="D297" s="582"/>
      <c r="E297" s="425">
        <f>E296</f>
        <v>34</v>
      </c>
      <c r="F297" s="425">
        <f t="shared" ref="F297:P297" si="100">F296</f>
        <v>31</v>
      </c>
      <c r="G297" s="425">
        <f t="shared" si="100"/>
        <v>65</v>
      </c>
      <c r="H297" s="425">
        <f t="shared" si="100"/>
        <v>34</v>
      </c>
      <c r="I297" s="425">
        <f t="shared" si="100"/>
        <v>28</v>
      </c>
      <c r="J297" s="425">
        <f t="shared" si="100"/>
        <v>62</v>
      </c>
      <c r="K297" s="425">
        <f t="shared" si="100"/>
        <v>33</v>
      </c>
      <c r="L297" s="425">
        <f t="shared" si="100"/>
        <v>27</v>
      </c>
      <c r="M297" s="425">
        <f t="shared" si="100"/>
        <v>60</v>
      </c>
      <c r="N297" s="425">
        <f t="shared" si="100"/>
        <v>67</v>
      </c>
      <c r="O297" s="425">
        <f t="shared" si="100"/>
        <v>55</v>
      </c>
      <c r="P297" s="430">
        <f t="shared" si="100"/>
        <v>122</v>
      </c>
    </row>
    <row r="298" spans="1:16" s="478" customFormat="1" ht="12.75" x14ac:dyDescent="0.2">
      <c r="A298" s="486"/>
      <c r="B298" s="486"/>
      <c r="C298" s="486"/>
      <c r="D298" s="486"/>
      <c r="E298" s="487"/>
      <c r="F298" s="487"/>
      <c r="G298" s="487"/>
      <c r="H298" s="487"/>
      <c r="I298" s="487"/>
      <c r="J298" s="487"/>
      <c r="K298" s="487"/>
      <c r="L298" s="487"/>
      <c r="M298" s="487"/>
      <c r="N298" s="487"/>
      <c r="O298" s="487"/>
      <c r="P298" s="487"/>
    </row>
    <row r="299" spans="1:16" ht="13.5" thickBot="1" x14ac:dyDescent="0.25">
      <c r="A299" s="49"/>
      <c r="B299" s="49"/>
      <c r="C299" s="49"/>
      <c r="D299" s="49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</row>
    <row r="300" spans="1:16" ht="13.5" thickBot="1" x14ac:dyDescent="0.25">
      <c r="A300" s="536" t="s">
        <v>140</v>
      </c>
      <c r="B300" s="537"/>
      <c r="C300" s="537"/>
      <c r="D300" s="537"/>
      <c r="E300" s="537"/>
      <c r="F300" s="537"/>
      <c r="G300" s="538"/>
      <c r="H300" s="526" t="s">
        <v>6</v>
      </c>
      <c r="I300" s="527"/>
      <c r="J300" s="527"/>
      <c r="K300" s="527"/>
      <c r="L300" s="527"/>
      <c r="M300" s="527"/>
      <c r="N300" s="527"/>
      <c r="O300" s="527"/>
      <c r="P300" s="528"/>
    </row>
    <row r="301" spans="1:16" ht="13.5" thickBot="1" x14ac:dyDescent="0.25">
      <c r="A301" s="21" t="s">
        <v>14</v>
      </c>
      <c r="B301" s="22"/>
      <c r="C301" s="22"/>
      <c r="D301" s="22"/>
      <c r="E301" s="23" t="s">
        <v>15</v>
      </c>
      <c r="F301" s="23" t="s">
        <v>16</v>
      </c>
      <c r="G301" s="23" t="s">
        <v>17</v>
      </c>
      <c r="H301" s="23" t="s">
        <v>15</v>
      </c>
      <c r="I301" s="23" t="s">
        <v>16</v>
      </c>
      <c r="J301" s="23" t="s">
        <v>17</v>
      </c>
      <c r="K301" s="23" t="s">
        <v>15</v>
      </c>
      <c r="L301" s="23" t="s">
        <v>16</v>
      </c>
      <c r="M301" s="23" t="s">
        <v>17</v>
      </c>
      <c r="N301" s="23" t="s">
        <v>15</v>
      </c>
      <c r="O301" s="23" t="s">
        <v>16</v>
      </c>
      <c r="P301" s="24" t="s">
        <v>17</v>
      </c>
    </row>
    <row r="302" spans="1:16" s="120" customFormat="1" ht="26.25" thickBot="1" x14ac:dyDescent="0.25">
      <c r="A302" s="417" t="s">
        <v>156</v>
      </c>
      <c r="B302" s="418" t="s">
        <v>157</v>
      </c>
      <c r="C302" s="20" t="s">
        <v>123</v>
      </c>
      <c r="D302" s="44"/>
      <c r="E302" s="285">
        <v>24</v>
      </c>
      <c r="F302" s="285">
        <v>23</v>
      </c>
      <c r="G302" s="285">
        <f>SUM(E302:F302)</f>
        <v>47</v>
      </c>
      <c r="H302" s="285">
        <v>17</v>
      </c>
      <c r="I302" s="285">
        <v>10</v>
      </c>
      <c r="J302" s="285">
        <f>SUM(H302,I302)</f>
        <v>27</v>
      </c>
      <c r="K302" s="285">
        <v>9</v>
      </c>
      <c r="L302" s="285">
        <v>34</v>
      </c>
      <c r="M302" s="285">
        <f>SUM(K302:L302)</f>
        <v>43</v>
      </c>
      <c r="N302" s="291">
        <f>H302+K302</f>
        <v>26</v>
      </c>
      <c r="O302" s="291">
        <f>I302+L302</f>
        <v>44</v>
      </c>
      <c r="P302" s="286">
        <f>SUM(N302:O302)</f>
        <v>70</v>
      </c>
    </row>
    <row r="303" spans="1:16" s="121" customFormat="1" ht="13.5" thickBot="1" x14ac:dyDescent="0.25">
      <c r="A303" s="576" t="s">
        <v>168</v>
      </c>
      <c r="B303" s="577"/>
      <c r="C303" s="577"/>
      <c r="D303" s="577"/>
      <c r="E303" s="239">
        <f>E302</f>
        <v>24</v>
      </c>
      <c r="F303" s="239">
        <f t="shared" ref="F303:P304" si="101">F302</f>
        <v>23</v>
      </c>
      <c r="G303" s="239">
        <f t="shared" si="101"/>
        <v>47</v>
      </c>
      <c r="H303" s="239">
        <f t="shared" si="101"/>
        <v>17</v>
      </c>
      <c r="I303" s="239">
        <f t="shared" si="101"/>
        <v>10</v>
      </c>
      <c r="J303" s="239">
        <f t="shared" si="101"/>
        <v>27</v>
      </c>
      <c r="K303" s="239">
        <f t="shared" si="101"/>
        <v>9</v>
      </c>
      <c r="L303" s="239">
        <f t="shared" si="101"/>
        <v>34</v>
      </c>
      <c r="M303" s="239">
        <f t="shared" si="101"/>
        <v>43</v>
      </c>
      <c r="N303" s="239">
        <f t="shared" si="101"/>
        <v>26</v>
      </c>
      <c r="O303" s="239">
        <f t="shared" si="101"/>
        <v>44</v>
      </c>
      <c r="P303" s="240">
        <f t="shared" si="101"/>
        <v>70</v>
      </c>
    </row>
    <row r="304" spans="1:16" s="478" customFormat="1" ht="13.5" thickBot="1" x14ac:dyDescent="0.25">
      <c r="A304" s="576" t="s">
        <v>52</v>
      </c>
      <c r="B304" s="577"/>
      <c r="C304" s="577"/>
      <c r="D304" s="577"/>
      <c r="E304" s="421">
        <f>E303</f>
        <v>24</v>
      </c>
      <c r="F304" s="421">
        <f t="shared" si="101"/>
        <v>23</v>
      </c>
      <c r="G304" s="421">
        <f t="shared" si="101"/>
        <v>47</v>
      </c>
      <c r="H304" s="421">
        <f t="shared" si="101"/>
        <v>17</v>
      </c>
      <c r="I304" s="421">
        <f t="shared" si="101"/>
        <v>10</v>
      </c>
      <c r="J304" s="421">
        <f t="shared" si="101"/>
        <v>27</v>
      </c>
      <c r="K304" s="421">
        <f t="shared" si="101"/>
        <v>9</v>
      </c>
      <c r="L304" s="421">
        <f t="shared" si="101"/>
        <v>34</v>
      </c>
      <c r="M304" s="421">
        <f t="shared" si="101"/>
        <v>43</v>
      </c>
      <c r="N304" s="421">
        <f t="shared" si="101"/>
        <v>26</v>
      </c>
      <c r="O304" s="421">
        <f t="shared" si="101"/>
        <v>44</v>
      </c>
      <c r="P304" s="454">
        <f t="shared" si="101"/>
        <v>70</v>
      </c>
    </row>
    <row r="305" spans="1:16" s="478" customFormat="1" ht="12.75" x14ac:dyDescent="0.2">
      <c r="A305" s="486"/>
      <c r="B305" s="486"/>
      <c r="C305" s="486"/>
      <c r="D305" s="486"/>
      <c r="E305" s="487"/>
      <c r="F305" s="487"/>
      <c r="G305" s="487"/>
      <c r="H305" s="487"/>
      <c r="I305" s="487"/>
      <c r="J305" s="487"/>
      <c r="K305" s="487"/>
      <c r="L305" s="487"/>
      <c r="M305" s="487"/>
      <c r="N305" s="487"/>
      <c r="O305" s="487"/>
      <c r="P305" s="487"/>
    </row>
    <row r="306" spans="1:16" s="478" customFormat="1" ht="12.75" x14ac:dyDescent="0.2">
      <c r="A306" s="486"/>
      <c r="B306" s="486"/>
      <c r="C306" s="486"/>
      <c r="D306" s="486"/>
      <c r="E306" s="487"/>
      <c r="F306" s="487"/>
      <c r="G306" s="487"/>
      <c r="H306" s="487"/>
      <c r="I306" s="487"/>
      <c r="J306" s="487"/>
      <c r="K306" s="487"/>
      <c r="L306" s="487"/>
      <c r="M306" s="487"/>
      <c r="N306" s="487"/>
      <c r="O306" s="487"/>
      <c r="P306" s="487"/>
    </row>
    <row r="307" spans="1:16" ht="13.5" thickBot="1" x14ac:dyDescent="0.25">
      <c r="A307" s="49"/>
      <c r="B307" s="49"/>
      <c r="C307" s="49"/>
      <c r="D307" s="49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</row>
    <row r="308" spans="1:16" ht="13.5" thickBot="1" x14ac:dyDescent="0.25">
      <c r="A308" s="536" t="s">
        <v>140</v>
      </c>
      <c r="B308" s="537"/>
      <c r="C308" s="537"/>
      <c r="D308" s="537"/>
      <c r="E308" s="537"/>
      <c r="F308" s="537"/>
      <c r="G308" s="538"/>
      <c r="H308" s="526" t="s">
        <v>6</v>
      </c>
      <c r="I308" s="527"/>
      <c r="J308" s="527"/>
      <c r="K308" s="527"/>
      <c r="L308" s="527"/>
      <c r="M308" s="527"/>
      <c r="N308" s="527"/>
      <c r="O308" s="527"/>
      <c r="P308" s="528"/>
    </row>
    <row r="309" spans="1:16" ht="13.5" thickBot="1" x14ac:dyDescent="0.25">
      <c r="A309" s="21" t="s">
        <v>14</v>
      </c>
      <c r="B309" s="22"/>
      <c r="C309" s="22"/>
      <c r="D309" s="22"/>
      <c r="E309" s="23" t="s">
        <v>15</v>
      </c>
      <c r="F309" s="23" t="s">
        <v>16</v>
      </c>
      <c r="G309" s="23" t="s">
        <v>17</v>
      </c>
      <c r="H309" s="23" t="s">
        <v>15</v>
      </c>
      <c r="I309" s="23" t="s">
        <v>16</v>
      </c>
      <c r="J309" s="23" t="s">
        <v>17</v>
      </c>
      <c r="K309" s="23" t="s">
        <v>15</v>
      </c>
      <c r="L309" s="23" t="s">
        <v>16</v>
      </c>
      <c r="M309" s="23" t="s">
        <v>17</v>
      </c>
      <c r="N309" s="23" t="s">
        <v>15</v>
      </c>
      <c r="O309" s="23" t="s">
        <v>16</v>
      </c>
      <c r="P309" s="24" t="s">
        <v>17</v>
      </c>
    </row>
    <row r="310" spans="1:16" ht="26.25" thickBot="1" x14ac:dyDescent="0.25">
      <c r="A310" s="482" t="s">
        <v>158</v>
      </c>
      <c r="B310" s="483" t="s">
        <v>150</v>
      </c>
      <c r="C310" s="471" t="s">
        <v>123</v>
      </c>
      <c r="D310" s="15"/>
      <c r="E310" s="285">
        <v>10</v>
      </c>
      <c r="F310" s="285">
        <v>15</v>
      </c>
      <c r="G310" s="285">
        <f>SUM(E310:F310)</f>
        <v>25</v>
      </c>
      <c r="H310" s="285">
        <v>3</v>
      </c>
      <c r="I310" s="285">
        <v>2</v>
      </c>
      <c r="J310" s="285">
        <f>SUM(H310:I310)</f>
        <v>5</v>
      </c>
      <c r="K310" s="285">
        <v>19</v>
      </c>
      <c r="L310" s="285">
        <v>5</v>
      </c>
      <c r="M310" s="285">
        <f>SUM(K310:L310)</f>
        <v>24</v>
      </c>
      <c r="N310" s="336">
        <f>SUM(H310,K310)</f>
        <v>22</v>
      </c>
      <c r="O310" s="336">
        <f>SUM(I310,L310)</f>
        <v>7</v>
      </c>
      <c r="P310" s="286">
        <f>SUM(N310:O310)</f>
        <v>29</v>
      </c>
    </row>
    <row r="311" spans="1:16" ht="13.5" thickBot="1" x14ac:dyDescent="0.25">
      <c r="A311" s="482"/>
      <c r="B311" s="483"/>
      <c r="C311" s="488"/>
      <c r="D311" s="15"/>
      <c r="E311" s="285"/>
      <c r="F311" s="285"/>
      <c r="G311" s="285"/>
      <c r="H311" s="285"/>
      <c r="I311" s="285"/>
      <c r="J311" s="285"/>
      <c r="K311" s="285"/>
      <c r="L311" s="285"/>
      <c r="M311" s="285"/>
      <c r="N311" s="480"/>
      <c r="O311" s="480"/>
      <c r="P311" s="286"/>
    </row>
    <row r="312" spans="1:16" ht="13.5" thickBot="1" x14ac:dyDescent="0.25">
      <c r="A312" s="532" t="s">
        <v>169</v>
      </c>
      <c r="B312" s="533"/>
      <c r="C312" s="533"/>
      <c r="D312" s="533"/>
      <c r="E312" s="239">
        <f t="shared" ref="E312:P312" si="102">E310</f>
        <v>10</v>
      </c>
      <c r="F312" s="239">
        <f t="shared" si="102"/>
        <v>15</v>
      </c>
      <c r="G312" s="239">
        <f t="shared" si="102"/>
        <v>25</v>
      </c>
      <c r="H312" s="239">
        <f t="shared" si="102"/>
        <v>3</v>
      </c>
      <c r="I312" s="239">
        <f t="shared" si="102"/>
        <v>2</v>
      </c>
      <c r="J312" s="239">
        <f t="shared" si="102"/>
        <v>5</v>
      </c>
      <c r="K312" s="239">
        <f t="shared" si="102"/>
        <v>19</v>
      </c>
      <c r="L312" s="239">
        <f t="shared" si="102"/>
        <v>5</v>
      </c>
      <c r="M312" s="239">
        <f t="shared" si="102"/>
        <v>24</v>
      </c>
      <c r="N312" s="239">
        <f t="shared" si="102"/>
        <v>22</v>
      </c>
      <c r="O312" s="239">
        <f t="shared" si="102"/>
        <v>7</v>
      </c>
      <c r="P312" s="240">
        <f t="shared" si="102"/>
        <v>29</v>
      </c>
    </row>
    <row r="313" spans="1:16" ht="12.75" x14ac:dyDescent="0.2">
      <c r="A313" s="34"/>
      <c r="B313" s="34"/>
      <c r="C313" s="34"/>
      <c r="D313" s="34"/>
      <c r="E313" s="406"/>
      <c r="F313" s="406"/>
      <c r="G313" s="406"/>
      <c r="H313" s="406"/>
      <c r="I313" s="406"/>
      <c r="J313" s="406"/>
      <c r="K313" s="406"/>
      <c r="L313" s="406"/>
      <c r="M313" s="406"/>
      <c r="N313" s="406"/>
      <c r="O313" s="406"/>
      <c r="P313" s="406"/>
    </row>
    <row r="314" spans="1:16" ht="13.5" thickBot="1" x14ac:dyDescent="0.25">
      <c r="A314" s="36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</row>
    <row r="315" spans="1:16" ht="13.5" thickBot="1" x14ac:dyDescent="0.25">
      <c r="A315" s="21" t="s">
        <v>36</v>
      </c>
      <c r="B315" s="22"/>
      <c r="C315" s="22"/>
      <c r="D315" s="22"/>
      <c r="E315" s="23" t="s">
        <v>15</v>
      </c>
      <c r="F315" s="23" t="s">
        <v>16</v>
      </c>
      <c r="G315" s="23" t="s">
        <v>17</v>
      </c>
      <c r="H315" s="23" t="s">
        <v>15</v>
      </c>
      <c r="I315" s="23" t="s">
        <v>16</v>
      </c>
      <c r="J315" s="23" t="s">
        <v>17</v>
      </c>
      <c r="K315" s="23" t="s">
        <v>15</v>
      </c>
      <c r="L315" s="23" t="s">
        <v>16</v>
      </c>
      <c r="M315" s="23" t="s">
        <v>17</v>
      </c>
      <c r="N315" s="23" t="s">
        <v>15</v>
      </c>
      <c r="O315" s="23" t="s">
        <v>16</v>
      </c>
      <c r="P315" s="24" t="s">
        <v>17</v>
      </c>
    </row>
    <row r="316" spans="1:16" s="121" customFormat="1" ht="26.25" thickBot="1" x14ac:dyDescent="0.25">
      <c r="A316" s="422" t="s">
        <v>159</v>
      </c>
      <c r="B316" s="156" t="s">
        <v>150</v>
      </c>
      <c r="C316" s="139" t="s">
        <v>123</v>
      </c>
      <c r="D316" s="157"/>
      <c r="E316" s="419">
        <v>0</v>
      </c>
      <c r="F316" s="419">
        <v>0</v>
      </c>
      <c r="G316" s="419">
        <f>SUM(E316,,F316)</f>
        <v>0</v>
      </c>
      <c r="H316" s="419">
        <v>0</v>
      </c>
      <c r="I316" s="419">
        <v>0</v>
      </c>
      <c r="J316" s="419">
        <f>SUM(H316:I316)</f>
        <v>0</v>
      </c>
      <c r="K316" s="419">
        <v>3</v>
      </c>
      <c r="L316" s="419">
        <v>11</v>
      </c>
      <c r="M316" s="419">
        <f>SUM(K316,L316)</f>
        <v>14</v>
      </c>
      <c r="N316" s="419">
        <f>SUM(H316,K316)</f>
        <v>3</v>
      </c>
      <c r="O316" s="419">
        <v>11</v>
      </c>
      <c r="P316" s="420">
        <f>SUM(N316:O316)</f>
        <v>14</v>
      </c>
    </row>
    <row r="317" spans="1:16" ht="13.5" thickBot="1" x14ac:dyDescent="0.25">
      <c r="A317" s="532" t="s">
        <v>169</v>
      </c>
      <c r="B317" s="533"/>
      <c r="C317" s="533"/>
      <c r="D317" s="533"/>
      <c r="E317" s="239">
        <f>E316</f>
        <v>0</v>
      </c>
      <c r="F317" s="239">
        <f t="shared" ref="F317:P317" si="103">F316</f>
        <v>0</v>
      </c>
      <c r="G317" s="239">
        <f t="shared" si="103"/>
        <v>0</v>
      </c>
      <c r="H317" s="239">
        <f t="shared" si="103"/>
        <v>0</v>
      </c>
      <c r="I317" s="239">
        <f t="shared" si="103"/>
        <v>0</v>
      </c>
      <c r="J317" s="239">
        <f t="shared" si="103"/>
        <v>0</v>
      </c>
      <c r="K317" s="239">
        <f t="shared" si="103"/>
        <v>3</v>
      </c>
      <c r="L317" s="239">
        <f t="shared" si="103"/>
        <v>11</v>
      </c>
      <c r="M317" s="239">
        <f t="shared" si="103"/>
        <v>14</v>
      </c>
      <c r="N317" s="239">
        <f t="shared" si="103"/>
        <v>3</v>
      </c>
      <c r="O317" s="239">
        <f t="shared" si="103"/>
        <v>11</v>
      </c>
      <c r="P317" s="240">
        <f t="shared" si="103"/>
        <v>14</v>
      </c>
    </row>
    <row r="318" spans="1:16" ht="13.5" thickBot="1" x14ac:dyDescent="0.25">
      <c r="A318" s="578" t="s">
        <v>52</v>
      </c>
      <c r="B318" s="579"/>
      <c r="C318" s="579"/>
      <c r="D318" s="580"/>
      <c r="E318" s="239">
        <f t="shared" ref="E318:P318" si="104">E317+E312</f>
        <v>10</v>
      </c>
      <c r="F318" s="239">
        <f t="shared" si="104"/>
        <v>15</v>
      </c>
      <c r="G318" s="239">
        <f t="shared" si="104"/>
        <v>25</v>
      </c>
      <c r="H318" s="239">
        <f t="shared" si="104"/>
        <v>3</v>
      </c>
      <c r="I318" s="239">
        <f t="shared" si="104"/>
        <v>2</v>
      </c>
      <c r="J318" s="239">
        <f t="shared" si="104"/>
        <v>5</v>
      </c>
      <c r="K318" s="239">
        <f t="shared" si="104"/>
        <v>22</v>
      </c>
      <c r="L318" s="239">
        <f t="shared" si="104"/>
        <v>16</v>
      </c>
      <c r="M318" s="239">
        <f t="shared" si="104"/>
        <v>38</v>
      </c>
      <c r="N318" s="239">
        <f t="shared" si="104"/>
        <v>25</v>
      </c>
      <c r="O318" s="239">
        <f t="shared" si="104"/>
        <v>18</v>
      </c>
      <c r="P318" s="240">
        <f t="shared" si="104"/>
        <v>43</v>
      </c>
    </row>
    <row r="319" spans="1:16" ht="13.5" thickBot="1" x14ac:dyDescent="0.25">
      <c r="A319" s="49"/>
      <c r="B319" s="49"/>
      <c r="C319" s="49"/>
      <c r="D319" s="49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</row>
    <row r="320" spans="1:16" ht="13.5" thickBot="1" x14ac:dyDescent="0.25">
      <c r="A320" s="534" t="s">
        <v>166</v>
      </c>
      <c r="B320" s="535"/>
      <c r="C320" s="535"/>
      <c r="D320" s="572"/>
      <c r="E320" s="485">
        <f t="shared" ref="E320:P320" si="105">SUM(E304,E297,E289,E275,E264,E318)</f>
        <v>103</v>
      </c>
      <c r="F320" s="485">
        <f t="shared" si="105"/>
        <v>99</v>
      </c>
      <c r="G320" s="485">
        <f t="shared" si="105"/>
        <v>202</v>
      </c>
      <c r="H320" s="485">
        <f t="shared" si="105"/>
        <v>84</v>
      </c>
      <c r="I320" s="485">
        <f t="shared" si="105"/>
        <v>68</v>
      </c>
      <c r="J320" s="485">
        <f t="shared" si="105"/>
        <v>152</v>
      </c>
      <c r="K320" s="485">
        <f t="shared" si="105"/>
        <v>136</v>
      </c>
      <c r="L320" s="485">
        <f t="shared" si="105"/>
        <v>166</v>
      </c>
      <c r="M320" s="485">
        <f t="shared" si="105"/>
        <v>302</v>
      </c>
      <c r="N320" s="485">
        <f t="shared" si="105"/>
        <v>220</v>
      </c>
      <c r="O320" s="485">
        <f t="shared" si="105"/>
        <v>234</v>
      </c>
      <c r="P320" s="485">
        <f t="shared" si="105"/>
        <v>454</v>
      </c>
    </row>
    <row r="321" spans="1:16" ht="12.75" x14ac:dyDescent="0.2">
      <c r="A321" s="34"/>
      <c r="B321" s="49"/>
      <c r="C321" s="49"/>
      <c r="D321" s="49"/>
      <c r="E321" s="487"/>
      <c r="F321" s="487"/>
      <c r="G321" s="487"/>
      <c r="H321" s="487"/>
      <c r="I321" s="487"/>
      <c r="J321" s="487"/>
      <c r="K321" s="487"/>
      <c r="L321" s="487"/>
      <c r="M321" s="487"/>
      <c r="N321" s="487"/>
      <c r="O321" s="487"/>
      <c r="P321" s="487"/>
    </row>
    <row r="322" spans="1:16" ht="13.5" thickBot="1" x14ac:dyDescent="0.25">
      <c r="A322" s="87"/>
      <c r="B322" s="49"/>
      <c r="C322" s="49"/>
      <c r="D322" s="49"/>
      <c r="E322" s="94"/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</row>
    <row r="323" spans="1:16" ht="13.5" customHeight="1" thickBot="1" x14ac:dyDescent="0.25">
      <c r="A323" s="534" t="s">
        <v>165</v>
      </c>
      <c r="B323" s="535"/>
      <c r="C323" s="535"/>
      <c r="D323" s="572"/>
      <c r="E323" s="485">
        <f t="shared" ref="E323:P323" si="106">SUM(E254)</f>
        <v>1486</v>
      </c>
      <c r="F323" s="485">
        <f t="shared" si="106"/>
        <v>1289</v>
      </c>
      <c r="G323" s="485">
        <f t="shared" si="106"/>
        <v>2775</v>
      </c>
      <c r="H323" s="485">
        <f t="shared" si="106"/>
        <v>1309</v>
      </c>
      <c r="I323" s="485">
        <f t="shared" si="106"/>
        <v>1228</v>
      </c>
      <c r="J323" s="485">
        <f t="shared" si="106"/>
        <v>2548</v>
      </c>
      <c r="K323" s="485">
        <f t="shared" si="106"/>
        <v>8792</v>
      </c>
      <c r="L323" s="485">
        <f t="shared" si="106"/>
        <v>8235</v>
      </c>
      <c r="M323" s="485">
        <f t="shared" si="106"/>
        <v>18164</v>
      </c>
      <c r="N323" s="485">
        <f t="shared" si="106"/>
        <v>10776</v>
      </c>
      <c r="O323" s="485">
        <f t="shared" si="106"/>
        <v>9936</v>
      </c>
      <c r="P323" s="485">
        <f t="shared" si="106"/>
        <v>20712</v>
      </c>
    </row>
    <row r="324" spans="1:16" ht="13.5" thickBot="1" x14ac:dyDescent="0.25">
      <c r="A324" s="34"/>
      <c r="B324" s="34"/>
      <c r="C324" s="34"/>
      <c r="D324" s="34"/>
      <c r="E324" s="406"/>
      <c r="F324" s="406"/>
      <c r="G324" s="406"/>
      <c r="H324" s="406"/>
      <c r="I324" s="406"/>
      <c r="J324" s="406"/>
      <c r="K324" s="406"/>
      <c r="L324" s="406"/>
      <c r="M324" s="406"/>
      <c r="N324" s="406"/>
      <c r="O324" s="406"/>
      <c r="P324" s="406"/>
    </row>
    <row r="325" spans="1:16" ht="13.5" thickBot="1" x14ac:dyDescent="0.25">
      <c r="A325" s="534" t="s">
        <v>166</v>
      </c>
      <c r="B325" s="535"/>
      <c r="C325" s="535"/>
      <c r="D325" s="572"/>
      <c r="E325" s="485">
        <f t="shared" ref="E325:P325" si="107">SUM(E320)</f>
        <v>103</v>
      </c>
      <c r="F325" s="485">
        <f t="shared" si="107"/>
        <v>99</v>
      </c>
      <c r="G325" s="485">
        <f t="shared" si="107"/>
        <v>202</v>
      </c>
      <c r="H325" s="485">
        <f t="shared" si="107"/>
        <v>84</v>
      </c>
      <c r="I325" s="485">
        <f t="shared" si="107"/>
        <v>68</v>
      </c>
      <c r="J325" s="485">
        <f t="shared" si="107"/>
        <v>152</v>
      </c>
      <c r="K325" s="485">
        <f t="shared" si="107"/>
        <v>136</v>
      </c>
      <c r="L325" s="485">
        <f t="shared" si="107"/>
        <v>166</v>
      </c>
      <c r="M325" s="485">
        <f t="shared" si="107"/>
        <v>302</v>
      </c>
      <c r="N325" s="485">
        <f t="shared" si="107"/>
        <v>220</v>
      </c>
      <c r="O325" s="485">
        <f t="shared" si="107"/>
        <v>234</v>
      </c>
      <c r="P325" s="485">
        <f t="shared" si="107"/>
        <v>454</v>
      </c>
    </row>
    <row r="326" spans="1:16" ht="13.5" thickBot="1" x14ac:dyDescent="0.25">
      <c r="A326" s="49"/>
      <c r="B326" s="49"/>
      <c r="C326" s="49"/>
      <c r="D326" s="49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</row>
    <row r="327" spans="1:16" ht="15.75" thickBot="1" x14ac:dyDescent="0.3">
      <c r="A327" s="573" t="s">
        <v>160</v>
      </c>
      <c r="B327" s="574"/>
      <c r="C327" s="574"/>
      <c r="D327" s="575"/>
      <c r="E327" s="485">
        <f>SUM(E323+E325)</f>
        <v>1589</v>
      </c>
      <c r="F327" s="485">
        <f t="shared" ref="F327:P327" si="108">SUM(F323+F325)</f>
        <v>1388</v>
      </c>
      <c r="G327" s="485">
        <f t="shared" si="108"/>
        <v>2977</v>
      </c>
      <c r="H327" s="485">
        <f t="shared" si="108"/>
        <v>1393</v>
      </c>
      <c r="I327" s="485">
        <f t="shared" si="108"/>
        <v>1296</v>
      </c>
      <c r="J327" s="485">
        <f t="shared" si="108"/>
        <v>2700</v>
      </c>
      <c r="K327" s="485">
        <f t="shared" si="108"/>
        <v>8928</v>
      </c>
      <c r="L327" s="485">
        <f t="shared" si="108"/>
        <v>8401</v>
      </c>
      <c r="M327" s="485">
        <f t="shared" si="108"/>
        <v>18466</v>
      </c>
      <c r="N327" s="485">
        <f t="shared" si="108"/>
        <v>10996</v>
      </c>
      <c r="O327" s="485">
        <f t="shared" si="108"/>
        <v>10170</v>
      </c>
      <c r="P327" s="485">
        <f t="shared" si="108"/>
        <v>21166</v>
      </c>
    </row>
    <row r="328" spans="1:16" ht="18.75" x14ac:dyDescent="0.3">
      <c r="A328" s="5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</row>
    <row r="329" spans="1:16" x14ac:dyDescent="0.2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x14ac:dyDescent="0.25">
      <c r="A330" s="586" t="s">
        <v>218</v>
      </c>
      <c r="B330" s="586"/>
      <c r="C330" s="2"/>
      <c r="D330" s="2"/>
      <c r="E330" s="2"/>
      <c r="F330" s="2"/>
      <c r="G330" s="2"/>
      <c r="H330" s="2"/>
      <c r="I330" s="2"/>
      <c r="J330" s="587" t="s">
        <v>222</v>
      </c>
      <c r="K330" s="587"/>
      <c r="L330" s="587"/>
      <c r="M330" s="587"/>
      <c r="N330" s="587"/>
      <c r="O330" s="587"/>
      <c r="P330" s="587"/>
    </row>
    <row r="331" spans="1:16" x14ac:dyDescent="0.25">
      <c r="A331" s="1"/>
      <c r="B331" s="85"/>
    </row>
    <row r="332" spans="1:16" x14ac:dyDescent="0.25">
      <c r="A332" s="1"/>
      <c r="B332" s="85"/>
    </row>
    <row r="333" spans="1:16" x14ac:dyDescent="0.25">
      <c r="A333" s="1"/>
      <c r="B333" s="85"/>
    </row>
    <row r="334" spans="1:16" x14ac:dyDescent="0.25">
      <c r="A334" s="586" t="s">
        <v>220</v>
      </c>
      <c r="B334" s="586"/>
      <c r="J334" s="587" t="s">
        <v>221</v>
      </c>
      <c r="K334" s="587"/>
      <c r="L334" s="587"/>
      <c r="M334" s="587"/>
      <c r="N334" s="587"/>
      <c r="O334" s="587"/>
      <c r="P334" s="587"/>
    </row>
    <row r="335" spans="1:16" x14ac:dyDescent="0.25">
      <c r="A335" s="586" t="s">
        <v>219</v>
      </c>
      <c r="B335" s="586"/>
      <c r="J335" s="587" t="s">
        <v>223</v>
      </c>
      <c r="K335" s="587"/>
      <c r="L335" s="587"/>
      <c r="M335" s="587"/>
      <c r="N335" s="587"/>
      <c r="O335" s="587"/>
      <c r="P335" s="587"/>
    </row>
    <row r="336" spans="1:16" x14ac:dyDescent="0.25">
      <c r="A336" s="1"/>
      <c r="B336" s="85"/>
    </row>
    <row r="337" spans="1:2" x14ac:dyDescent="0.25">
      <c r="A337" s="1"/>
      <c r="B337" s="85"/>
    </row>
    <row r="338" spans="1:2" x14ac:dyDescent="0.25">
      <c r="A338" s="1"/>
    </row>
    <row r="339" spans="1:2" x14ac:dyDescent="0.25">
      <c r="A339" s="1"/>
    </row>
    <row r="340" spans="1:2" x14ac:dyDescent="0.25">
      <c r="A340" s="1"/>
    </row>
    <row r="341" spans="1:2" x14ac:dyDescent="0.25">
      <c r="A341" s="1"/>
    </row>
    <row r="342" spans="1:2" x14ac:dyDescent="0.25">
      <c r="A342" s="1"/>
    </row>
    <row r="343" spans="1:2" x14ac:dyDescent="0.25">
      <c r="A343" s="1"/>
    </row>
    <row r="344" spans="1:2" x14ac:dyDescent="0.25">
      <c r="A344" s="1"/>
    </row>
    <row r="345" spans="1:2" x14ac:dyDescent="0.25">
      <c r="A345" s="1"/>
    </row>
    <row r="346" spans="1:2" x14ac:dyDescent="0.25">
      <c r="A346" s="1"/>
    </row>
    <row r="347" spans="1:2" x14ac:dyDescent="0.25">
      <c r="A347" s="1"/>
    </row>
    <row r="348" spans="1:2" x14ac:dyDescent="0.25">
      <c r="A348" s="1"/>
    </row>
    <row r="349" spans="1:2" x14ac:dyDescent="0.25">
      <c r="A349" s="1"/>
    </row>
    <row r="350" spans="1:2" x14ac:dyDescent="0.25">
      <c r="A350" s="1"/>
    </row>
    <row r="351" spans="1:2" x14ac:dyDescent="0.25">
      <c r="A351" s="1"/>
    </row>
    <row r="352" spans="1:2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</sheetData>
  <mergeCells count="170">
    <mergeCell ref="A330:B330"/>
    <mergeCell ref="A335:B335"/>
    <mergeCell ref="A334:B334"/>
    <mergeCell ref="J330:P330"/>
    <mergeCell ref="J335:P335"/>
    <mergeCell ref="J334:P334"/>
    <mergeCell ref="N230:P230"/>
    <mergeCell ref="K230:M230"/>
    <mergeCell ref="H230:J230"/>
    <mergeCell ref="E230:G230"/>
    <mergeCell ref="H229:P229"/>
    <mergeCell ref="H308:P308"/>
    <mergeCell ref="H300:P300"/>
    <mergeCell ref="H292:P292"/>
    <mergeCell ref="E293:G293"/>
    <mergeCell ref="H293:J293"/>
    <mergeCell ref="A263:D263"/>
    <mergeCell ref="A264:D264"/>
    <mergeCell ref="A296:D296"/>
    <mergeCell ref="A297:D297"/>
    <mergeCell ref="A300:G300"/>
    <mergeCell ref="E280:G280"/>
    <mergeCell ref="A288:D288"/>
    <mergeCell ref="A289:D289"/>
    <mergeCell ref="A292:G292"/>
    <mergeCell ref="A325:D325"/>
    <mergeCell ref="A323:D323"/>
    <mergeCell ref="A327:D327"/>
    <mergeCell ref="A303:D303"/>
    <mergeCell ref="A308:G308"/>
    <mergeCell ref="A318:D318"/>
    <mergeCell ref="A317:D317"/>
    <mergeCell ref="A304:D304"/>
    <mergeCell ref="A320:D320"/>
    <mergeCell ref="A312:D312"/>
    <mergeCell ref="K293:M293"/>
    <mergeCell ref="N293:P293"/>
    <mergeCell ref="H280:J280"/>
    <mergeCell ref="K280:M280"/>
    <mergeCell ref="N280:P280"/>
    <mergeCell ref="A274:D274"/>
    <mergeCell ref="A275:D275"/>
    <mergeCell ref="A279:G279"/>
    <mergeCell ref="H279:P279"/>
    <mergeCell ref="H270:P270"/>
    <mergeCell ref="E271:G271"/>
    <mergeCell ref="H271:J271"/>
    <mergeCell ref="K271:M271"/>
    <mergeCell ref="N271:P271"/>
    <mergeCell ref="A270:G270"/>
    <mergeCell ref="A246:D246"/>
    <mergeCell ref="A251:D251"/>
    <mergeCell ref="A252:D252"/>
    <mergeCell ref="A257:P257"/>
    <mergeCell ref="A247:D247"/>
    <mergeCell ref="A259:G259"/>
    <mergeCell ref="H237:P237"/>
    <mergeCell ref="E238:G238"/>
    <mergeCell ref="H238:J238"/>
    <mergeCell ref="K238:M238"/>
    <mergeCell ref="N238:P238"/>
    <mergeCell ref="E260:G260"/>
    <mergeCell ref="H260:J260"/>
    <mergeCell ref="K260:M260"/>
    <mergeCell ref="N260:P260"/>
    <mergeCell ref="A226:D226"/>
    <mergeCell ref="A227:D227"/>
    <mergeCell ref="A229:G229"/>
    <mergeCell ref="A209:D209"/>
    <mergeCell ref="A217:G217"/>
    <mergeCell ref="H259:P259"/>
    <mergeCell ref="A254:D254"/>
    <mergeCell ref="A234:D234"/>
    <mergeCell ref="A235:D235"/>
    <mergeCell ref="A237:G237"/>
    <mergeCell ref="H217:P217"/>
    <mergeCell ref="E218:G218"/>
    <mergeCell ref="H218:J218"/>
    <mergeCell ref="K218:M218"/>
    <mergeCell ref="N218:P218"/>
    <mergeCell ref="A213:D213"/>
    <mergeCell ref="A214:D214"/>
    <mergeCell ref="A200:D200"/>
    <mergeCell ref="A201:D201"/>
    <mergeCell ref="A204:G204"/>
    <mergeCell ref="H204:P204"/>
    <mergeCell ref="E205:G205"/>
    <mergeCell ref="H205:J205"/>
    <mergeCell ref="K205:M205"/>
    <mergeCell ref="N205:P205"/>
    <mergeCell ref="A191:D191"/>
    <mergeCell ref="A193:G193"/>
    <mergeCell ref="H193:P193"/>
    <mergeCell ref="E194:G194"/>
    <mergeCell ref="H194:J194"/>
    <mergeCell ref="K194:M194"/>
    <mergeCell ref="N194:P194"/>
    <mergeCell ref="H165:P165"/>
    <mergeCell ref="E154:G154"/>
    <mergeCell ref="E166:G166"/>
    <mergeCell ref="H166:J166"/>
    <mergeCell ref="K166:M166"/>
    <mergeCell ref="N166:P166"/>
    <mergeCell ref="H154:J154"/>
    <mergeCell ref="A135:D135"/>
    <mergeCell ref="A146:D146"/>
    <mergeCell ref="A184:D184"/>
    <mergeCell ref="A190:D190"/>
    <mergeCell ref="A163:D163"/>
    <mergeCell ref="A158:D158"/>
    <mergeCell ref="A162:D162"/>
    <mergeCell ref="A165:G165"/>
    <mergeCell ref="A150:D150"/>
    <mergeCell ref="A151:D151"/>
    <mergeCell ref="H153:P153"/>
    <mergeCell ref="A153:G153"/>
    <mergeCell ref="K154:M154"/>
    <mergeCell ref="N154:P154"/>
    <mergeCell ref="N117:P117"/>
    <mergeCell ref="A87:G87"/>
    <mergeCell ref="E88:G88"/>
    <mergeCell ref="H88:J88"/>
    <mergeCell ref="K88:M88"/>
    <mergeCell ref="A116:G116"/>
    <mergeCell ref="H116:P116"/>
    <mergeCell ref="H87:P87"/>
    <mergeCell ref="A113:D113"/>
    <mergeCell ref="E117:G117"/>
    <mergeCell ref="A79:D79"/>
    <mergeCell ref="A85:D85"/>
    <mergeCell ref="A86:D86"/>
    <mergeCell ref="K117:M117"/>
    <mergeCell ref="H117:J117"/>
    <mergeCell ref="N13:P13"/>
    <mergeCell ref="K57:M57"/>
    <mergeCell ref="N57:P57"/>
    <mergeCell ref="A114:D114"/>
    <mergeCell ref="E57:G57"/>
    <mergeCell ref="H57:J57"/>
    <mergeCell ref="N88:P88"/>
    <mergeCell ref="A103:D103"/>
    <mergeCell ref="A108:D108"/>
    <mergeCell ref="A65:D65"/>
    <mergeCell ref="E13:G13"/>
    <mergeCell ref="H13:J13"/>
    <mergeCell ref="H56:P56"/>
    <mergeCell ref="A27:C27"/>
    <mergeCell ref="A43:D43"/>
    <mergeCell ref="A48:C48"/>
    <mergeCell ref="A53:D53"/>
    <mergeCell ref="A54:D54"/>
    <mergeCell ref="A56:G56"/>
    <mergeCell ref="K13:M13"/>
    <mergeCell ref="N8:O8"/>
    <mergeCell ref="A10:P10"/>
    <mergeCell ref="A12:G12"/>
    <mergeCell ref="H12:P12"/>
    <mergeCell ref="D8:F8"/>
    <mergeCell ref="H8:I8"/>
    <mergeCell ref="J8:K8"/>
    <mergeCell ref="L8:M8"/>
    <mergeCell ref="A1:P1"/>
    <mergeCell ref="A4:P4"/>
    <mergeCell ref="H6:O6"/>
    <mergeCell ref="D7:F7"/>
    <mergeCell ref="H7:I7"/>
    <mergeCell ref="J7:K7"/>
    <mergeCell ref="L7:M7"/>
    <mergeCell ref="N7:O7"/>
    <mergeCell ref="C6:F6"/>
  </mergeCells>
  <phoneticPr fontId="0" type="noConversion"/>
  <pageMargins left="0.19685039370078741" right="0" top="0.39370078740157483" bottom="0.19685039370078741" header="0" footer="0"/>
  <pageSetup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1ER. SEMESTRE 2014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Caty</dc:creator>
  <cp:lastModifiedBy>DSELRIVERA</cp:lastModifiedBy>
  <cp:lastPrinted>2014-06-24T19:09:12Z</cp:lastPrinted>
  <dcterms:created xsi:type="dcterms:W3CDTF">2012-10-31T18:13:19Z</dcterms:created>
  <dcterms:modified xsi:type="dcterms:W3CDTF">2015-05-22T15:43:23Z</dcterms:modified>
</cp:coreProperties>
</file>