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www\portal\estadisticas\archivos\numeralia\"/>
    </mc:Choice>
  </mc:AlternateContent>
  <bookViews>
    <workbookView xWindow="0" yWindow="0" windowWidth="17970" windowHeight="1048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  <c r="G23" i="1"/>
  <c r="G24" i="1"/>
  <c r="G25" i="1"/>
  <c r="G26" i="1"/>
  <c r="G27" i="1"/>
  <c r="G28" i="1"/>
  <c r="G35" i="1"/>
  <c r="G37" i="1"/>
  <c r="G38" i="1"/>
  <c r="G39" i="1"/>
  <c r="G40" i="1"/>
  <c r="G41" i="1"/>
  <c r="G42" i="1"/>
  <c r="G43" i="1"/>
  <c r="G44" i="1"/>
  <c r="G50" i="1"/>
  <c r="G51" i="1"/>
  <c r="G57" i="1"/>
  <c r="G59" i="1" s="1"/>
  <c r="G58" i="1"/>
  <c r="G69" i="1"/>
  <c r="G70" i="1"/>
  <c r="G71" i="1"/>
  <c r="G77" i="1"/>
  <c r="G78" i="1"/>
  <c r="G79" i="1"/>
  <c r="G80" i="1"/>
  <c r="G81" i="1"/>
  <c r="G82" i="1"/>
  <c r="G83" i="1"/>
  <c r="G84" i="1"/>
  <c r="G85" i="1"/>
  <c r="G86" i="1"/>
  <c r="G91" i="1"/>
  <c r="G92" i="1" s="1"/>
  <c r="G104" i="1"/>
  <c r="G105" i="1"/>
  <c r="G106" i="1"/>
  <c r="G107" i="1"/>
  <c r="G108" i="1"/>
  <c r="G109" i="1"/>
  <c r="G110" i="1"/>
  <c r="G111" i="1"/>
  <c r="G112" i="1"/>
  <c r="G113" i="1"/>
  <c r="G114" i="1"/>
  <c r="G119" i="1"/>
  <c r="G121" i="1" s="1"/>
  <c r="G120" i="1"/>
  <c r="G126" i="1"/>
  <c r="G128" i="1" s="1"/>
  <c r="G127" i="1"/>
  <c r="G139" i="1"/>
  <c r="G140" i="1"/>
  <c r="G142" i="1"/>
  <c r="G143" i="1"/>
  <c r="G144" i="1"/>
  <c r="G145" i="1"/>
  <c r="G146" i="1"/>
  <c r="G147" i="1"/>
  <c r="G148" i="1"/>
  <c r="G149" i="1"/>
  <c r="G150" i="1"/>
  <c r="G151" i="1"/>
  <c r="G152" i="1"/>
  <c r="G154" i="1"/>
  <c r="G160" i="1"/>
  <c r="G161" i="1"/>
  <c r="G162" i="1"/>
  <c r="G163" i="1"/>
  <c r="G165" i="1"/>
  <c r="G166" i="1"/>
  <c r="G167" i="1"/>
  <c r="G172" i="1"/>
  <c r="G173" i="1" s="1"/>
  <c r="G181" i="1"/>
  <c r="G182" i="1"/>
  <c r="G189" i="1"/>
  <c r="G187" i="1"/>
  <c r="G188" i="1"/>
  <c r="G196" i="1"/>
  <c r="G198" i="1"/>
  <c r="G199" i="1"/>
  <c r="G200" i="1"/>
  <c r="G201" i="1"/>
  <c r="G202" i="1"/>
  <c r="G203" i="1"/>
  <c r="G204" i="1"/>
  <c r="G205" i="1"/>
  <c r="G211" i="1"/>
  <c r="G212" i="1" s="1"/>
  <c r="G217" i="1"/>
  <c r="G218" i="1"/>
  <c r="G220" i="1" s="1"/>
  <c r="G219" i="1"/>
  <c r="G228" i="1"/>
  <c r="G231" i="1"/>
  <c r="G232" i="1"/>
  <c r="G230" i="1"/>
  <c r="G240" i="1"/>
  <c r="G241" i="1"/>
  <c r="G242" i="1"/>
  <c r="G243" i="1" s="1"/>
  <c r="G250" i="1"/>
  <c r="G251" i="1"/>
  <c r="G252" i="1"/>
  <c r="G256" i="1" s="1"/>
  <c r="G253" i="1"/>
  <c r="G254" i="1"/>
  <c r="G255" i="1"/>
  <c r="G265" i="1"/>
  <c r="G267" i="1" s="1"/>
  <c r="G268" i="1" s="1"/>
  <c r="G266" i="1"/>
  <c r="G276" i="1"/>
  <c r="G277" i="1"/>
  <c r="G278" i="1"/>
  <c r="G279" i="1"/>
  <c r="G280" i="1"/>
  <c r="G287" i="1"/>
  <c r="G288" i="1" s="1"/>
  <c r="G289" i="1" s="1"/>
  <c r="G300" i="1"/>
  <c r="G301" i="1" s="1"/>
  <c r="G302" i="1" s="1"/>
  <c r="G312" i="1"/>
  <c r="G313" i="1"/>
  <c r="G320" i="1"/>
  <c r="G326" i="1" s="1"/>
  <c r="G327" i="1" s="1"/>
  <c r="G322" i="1"/>
  <c r="G324" i="1"/>
  <c r="G333" i="1"/>
  <c r="G334" i="1"/>
  <c r="G335" i="1"/>
  <c r="G341" i="1"/>
  <c r="G342" i="1" s="1"/>
  <c r="G343" i="1" s="1"/>
  <c r="G349" i="1"/>
  <c r="G350" i="1" s="1"/>
  <c r="G355" i="1"/>
  <c r="G356" i="1" s="1"/>
  <c r="O80" i="1"/>
  <c r="N80" i="1"/>
  <c r="P80" i="1" s="1"/>
  <c r="H267" i="1"/>
  <c r="H268" i="1"/>
  <c r="L242" i="1"/>
  <c r="L243" i="1" s="1"/>
  <c r="H242" i="1"/>
  <c r="H243" i="1" s="1"/>
  <c r="L231" i="1"/>
  <c r="L232" i="1" s="1"/>
  <c r="K231" i="1"/>
  <c r="K232" i="1" s="1"/>
  <c r="I231" i="1"/>
  <c r="I232" i="1"/>
  <c r="H231" i="1"/>
  <c r="H232" i="1" s="1"/>
  <c r="H291" i="1" s="1"/>
  <c r="H363" i="1" s="1"/>
  <c r="H366" i="1" s="1"/>
  <c r="J311" i="1"/>
  <c r="J312" i="1"/>
  <c r="J313" i="1" s="1"/>
  <c r="J181" i="1"/>
  <c r="J182" i="1" s="1"/>
  <c r="J147" i="1"/>
  <c r="O201" i="1"/>
  <c r="N201" i="1"/>
  <c r="M201" i="1"/>
  <c r="J201" i="1"/>
  <c r="J206" i="1" s="1"/>
  <c r="J221" i="1" s="1"/>
  <c r="O153" i="1"/>
  <c r="N153" i="1"/>
  <c r="M153" i="1"/>
  <c r="J153" i="1"/>
  <c r="O154" i="1"/>
  <c r="N154" i="1"/>
  <c r="M154" i="1"/>
  <c r="J154" i="1"/>
  <c r="E155" i="1"/>
  <c r="F155" i="1"/>
  <c r="H155" i="1"/>
  <c r="I155" i="1"/>
  <c r="I174" i="1" s="1"/>
  <c r="K155" i="1"/>
  <c r="L155" i="1"/>
  <c r="E72" i="1"/>
  <c r="F72" i="1"/>
  <c r="H72" i="1"/>
  <c r="I72" i="1"/>
  <c r="K72" i="1"/>
  <c r="L72" i="1"/>
  <c r="M69" i="1"/>
  <c r="M70" i="1"/>
  <c r="M27" i="1"/>
  <c r="O27" i="1"/>
  <c r="N27" i="1"/>
  <c r="P27" i="1"/>
  <c r="J27" i="1"/>
  <c r="F326" i="1"/>
  <c r="F327" i="1"/>
  <c r="E326" i="1"/>
  <c r="E327" i="1"/>
  <c r="L326" i="1"/>
  <c r="L327" i="1" s="1"/>
  <c r="M325" i="1"/>
  <c r="O325" i="1"/>
  <c r="K326" i="1"/>
  <c r="K327" i="1" s="1"/>
  <c r="N325" i="1"/>
  <c r="P325" i="1"/>
  <c r="H326" i="1"/>
  <c r="H327" i="1" s="1"/>
  <c r="J325" i="1"/>
  <c r="I326" i="1"/>
  <c r="I327" i="1" s="1"/>
  <c r="M323" i="1"/>
  <c r="J323" i="1"/>
  <c r="O323" i="1"/>
  <c r="N323" i="1"/>
  <c r="P323" i="1" s="1"/>
  <c r="O321" i="1"/>
  <c r="N321" i="1"/>
  <c r="J324" i="1"/>
  <c r="J322" i="1"/>
  <c r="J321" i="1"/>
  <c r="M324" i="1"/>
  <c r="M322" i="1"/>
  <c r="M321" i="1"/>
  <c r="M204" i="1"/>
  <c r="O69" i="1"/>
  <c r="N69" i="1"/>
  <c r="P69" i="1"/>
  <c r="P72" i="1" s="1"/>
  <c r="J69" i="1"/>
  <c r="J26" i="1"/>
  <c r="J25" i="1"/>
  <c r="J24" i="1"/>
  <c r="J22" i="1"/>
  <c r="J21" i="1"/>
  <c r="J20" i="1"/>
  <c r="J19" i="1"/>
  <c r="J18" i="1"/>
  <c r="J17" i="1"/>
  <c r="J144" i="1"/>
  <c r="J143" i="1"/>
  <c r="O17" i="1"/>
  <c r="N17" i="1"/>
  <c r="N18" i="1"/>
  <c r="O18" i="1"/>
  <c r="P18" i="1" s="1"/>
  <c r="P29" i="1" s="1"/>
  <c r="N19" i="1"/>
  <c r="N29" i="1" s="1"/>
  <c r="O19" i="1"/>
  <c r="N21" i="1"/>
  <c r="P21" i="1" s="1"/>
  <c r="O21" i="1"/>
  <c r="N20" i="1"/>
  <c r="O20" i="1"/>
  <c r="N22" i="1"/>
  <c r="O22" i="1"/>
  <c r="N23" i="1"/>
  <c r="O23" i="1"/>
  <c r="N24" i="1"/>
  <c r="P24" i="1" s="1"/>
  <c r="O24" i="1"/>
  <c r="N25" i="1"/>
  <c r="P25" i="1" s="1"/>
  <c r="O25" i="1"/>
  <c r="N26" i="1"/>
  <c r="O26" i="1"/>
  <c r="N28" i="1"/>
  <c r="O28" i="1"/>
  <c r="M28" i="1"/>
  <c r="M26" i="1"/>
  <c r="M25" i="1"/>
  <c r="M24" i="1"/>
  <c r="M23" i="1"/>
  <c r="M22" i="1"/>
  <c r="M21" i="1"/>
  <c r="M20" i="1"/>
  <c r="M19" i="1"/>
  <c r="M18" i="1"/>
  <c r="M17" i="1"/>
  <c r="J28" i="1"/>
  <c r="O287" i="1"/>
  <c r="O288" i="1" s="1"/>
  <c r="O289" i="1" s="1"/>
  <c r="O265" i="1"/>
  <c r="O266" i="1"/>
  <c r="O250" i="1"/>
  <c r="O251" i="1"/>
  <c r="O252" i="1"/>
  <c r="O256" i="1" s="1"/>
  <c r="O257" i="1" s="1"/>
  <c r="O253" i="1"/>
  <c r="O254" i="1"/>
  <c r="O255" i="1"/>
  <c r="O240" i="1"/>
  <c r="O242" i="1" s="1"/>
  <c r="O243" i="1" s="1"/>
  <c r="O241" i="1"/>
  <c r="O228" i="1"/>
  <c r="O229" i="1"/>
  <c r="O231" i="1" s="1"/>
  <c r="O232" i="1" s="1"/>
  <c r="O230" i="1"/>
  <c r="O196" i="1"/>
  <c r="O197" i="1"/>
  <c r="O198" i="1"/>
  <c r="O199" i="1"/>
  <c r="O200" i="1"/>
  <c r="O202" i="1"/>
  <c r="O203" i="1"/>
  <c r="O204" i="1"/>
  <c r="O205" i="1"/>
  <c r="O211" i="1"/>
  <c r="O217" i="1"/>
  <c r="O220" i="1" s="1"/>
  <c r="O218" i="1"/>
  <c r="O219" i="1"/>
  <c r="O181" i="1"/>
  <c r="O187" i="1"/>
  <c r="O188" i="1"/>
  <c r="O189" i="1" s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60" i="1"/>
  <c r="O161" i="1"/>
  <c r="O162" i="1"/>
  <c r="O163" i="1"/>
  <c r="O164" i="1"/>
  <c r="O165" i="1"/>
  <c r="O166" i="1"/>
  <c r="O167" i="1"/>
  <c r="O172" i="1"/>
  <c r="O173" i="1" s="1"/>
  <c r="O104" i="1"/>
  <c r="O105" i="1"/>
  <c r="O106" i="1"/>
  <c r="P106" i="1" s="1"/>
  <c r="P115" i="1" s="1"/>
  <c r="O107" i="1"/>
  <c r="O108" i="1"/>
  <c r="O109" i="1"/>
  <c r="O110" i="1"/>
  <c r="O111" i="1"/>
  <c r="O112" i="1"/>
  <c r="P112" i="1"/>
  <c r="O113" i="1"/>
  <c r="O114" i="1"/>
  <c r="O119" i="1"/>
  <c r="O120" i="1"/>
  <c r="O126" i="1"/>
  <c r="O128" i="1"/>
  <c r="O127" i="1"/>
  <c r="O70" i="1"/>
  <c r="O72" i="1" s="1"/>
  <c r="O71" i="1"/>
  <c r="O79" i="1"/>
  <c r="O78" i="1"/>
  <c r="O81" i="1"/>
  <c r="O82" i="1"/>
  <c r="O83" i="1"/>
  <c r="O84" i="1"/>
  <c r="O85" i="1"/>
  <c r="O86" i="1"/>
  <c r="O90" i="1"/>
  <c r="O91" i="1"/>
  <c r="O50" i="1"/>
  <c r="O51" i="1"/>
  <c r="O52" i="1"/>
  <c r="O35" i="1"/>
  <c r="P35" i="1" s="1"/>
  <c r="O36" i="1"/>
  <c r="O37" i="1"/>
  <c r="O38" i="1"/>
  <c r="O39" i="1"/>
  <c r="O40" i="1"/>
  <c r="O41" i="1"/>
  <c r="O42" i="1"/>
  <c r="O43" i="1"/>
  <c r="O44" i="1"/>
  <c r="O57" i="1"/>
  <c r="O58" i="1"/>
  <c r="O59" i="1"/>
  <c r="O276" i="1"/>
  <c r="O277" i="1"/>
  <c r="O278" i="1"/>
  <c r="O279" i="1"/>
  <c r="O281" i="1" s="1"/>
  <c r="O282" i="1" s="1"/>
  <c r="O280" i="1"/>
  <c r="O341" i="1"/>
  <c r="O342" i="1" s="1"/>
  <c r="O343" i="1" s="1"/>
  <c r="O333" i="1"/>
  <c r="O320" i="1"/>
  <c r="O326" i="1" s="1"/>
  <c r="O327" i="1" s="1"/>
  <c r="O322" i="1"/>
  <c r="O324" i="1"/>
  <c r="O311" i="1"/>
  <c r="O300" i="1"/>
  <c r="O301" i="1" s="1"/>
  <c r="O302" i="1" s="1"/>
  <c r="O355" i="1"/>
  <c r="O356" i="1" s="1"/>
  <c r="O349" i="1"/>
  <c r="O350" i="1" s="1"/>
  <c r="N287" i="1"/>
  <c r="N265" i="1"/>
  <c r="P265" i="1"/>
  <c r="P267" i="1" s="1"/>
  <c r="P268" i="1" s="1"/>
  <c r="N266" i="1"/>
  <c r="P266" i="1"/>
  <c r="N250" i="1"/>
  <c r="N251" i="1"/>
  <c r="P251" i="1" s="1"/>
  <c r="N252" i="1"/>
  <c r="N253" i="1"/>
  <c r="P253" i="1"/>
  <c r="N254" i="1"/>
  <c r="N255" i="1"/>
  <c r="P255" i="1" s="1"/>
  <c r="N240" i="1"/>
  <c r="P240" i="1"/>
  <c r="N241" i="1"/>
  <c r="P241" i="1"/>
  <c r="N228" i="1"/>
  <c r="P228" i="1"/>
  <c r="N229" i="1"/>
  <c r="N230" i="1"/>
  <c r="P230" i="1" s="1"/>
  <c r="N196" i="1"/>
  <c r="N197" i="1"/>
  <c r="P197" i="1"/>
  <c r="N198" i="1"/>
  <c r="N199" i="1"/>
  <c r="N200" i="1"/>
  <c r="N202" i="1"/>
  <c r="P202" i="1" s="1"/>
  <c r="N203" i="1"/>
  <c r="P203" i="1" s="1"/>
  <c r="N204" i="1"/>
  <c r="P204" i="1"/>
  <c r="P206" i="1" s="1"/>
  <c r="N205" i="1"/>
  <c r="P205" i="1"/>
  <c r="N211" i="1"/>
  <c r="N217" i="1"/>
  <c r="N218" i="1"/>
  <c r="N219" i="1"/>
  <c r="P219" i="1" s="1"/>
  <c r="N181" i="1"/>
  <c r="N187" i="1"/>
  <c r="N188" i="1"/>
  <c r="N139" i="1"/>
  <c r="P139" i="1"/>
  <c r="N140" i="1"/>
  <c r="P140" i="1"/>
  <c r="N141" i="1"/>
  <c r="N142" i="1"/>
  <c r="P142" i="1" s="1"/>
  <c r="N143" i="1"/>
  <c r="N144" i="1"/>
  <c r="P144" i="1" s="1"/>
  <c r="N145" i="1"/>
  <c r="N146" i="1"/>
  <c r="N147" i="1"/>
  <c r="N148" i="1"/>
  <c r="P148" i="1"/>
  <c r="N149" i="1"/>
  <c r="N150" i="1"/>
  <c r="P150" i="1" s="1"/>
  <c r="N151" i="1"/>
  <c r="N152" i="1"/>
  <c r="P152" i="1" s="1"/>
  <c r="N160" i="1"/>
  <c r="N161" i="1"/>
  <c r="N162" i="1"/>
  <c r="P162" i="1" s="1"/>
  <c r="N163" i="1"/>
  <c r="P163" i="1" s="1"/>
  <c r="N164" i="1"/>
  <c r="N165" i="1"/>
  <c r="N166" i="1"/>
  <c r="N167" i="1"/>
  <c r="N172" i="1"/>
  <c r="N104" i="1"/>
  <c r="N105" i="1"/>
  <c r="P105" i="1" s="1"/>
  <c r="N106" i="1"/>
  <c r="N107" i="1"/>
  <c r="P107" i="1"/>
  <c r="N108" i="1"/>
  <c r="P108" i="1" s="1"/>
  <c r="N109" i="1"/>
  <c r="N110" i="1"/>
  <c r="P110" i="1"/>
  <c r="N111" i="1"/>
  <c r="P111" i="1"/>
  <c r="N112" i="1"/>
  <c r="N113" i="1"/>
  <c r="P113" i="1" s="1"/>
  <c r="N114" i="1"/>
  <c r="P114" i="1" s="1"/>
  <c r="N119" i="1"/>
  <c r="N121" i="1" s="1"/>
  <c r="N120" i="1"/>
  <c r="N126" i="1"/>
  <c r="P126" i="1" s="1"/>
  <c r="P128" i="1" s="1"/>
  <c r="N127" i="1"/>
  <c r="P127" i="1" s="1"/>
  <c r="N70" i="1"/>
  <c r="N71" i="1"/>
  <c r="P71" i="1" s="1"/>
  <c r="N78" i="1"/>
  <c r="P78" i="1" s="1"/>
  <c r="N79" i="1"/>
  <c r="N81" i="1"/>
  <c r="P81" i="1"/>
  <c r="N82" i="1"/>
  <c r="N83" i="1"/>
  <c r="N84" i="1"/>
  <c r="P84" i="1"/>
  <c r="N85" i="1"/>
  <c r="P85" i="1"/>
  <c r="N86" i="1"/>
  <c r="P86" i="1" s="1"/>
  <c r="N90" i="1"/>
  <c r="P90" i="1" s="1"/>
  <c r="N91" i="1"/>
  <c r="N50" i="1"/>
  <c r="N51" i="1"/>
  <c r="P51" i="1" s="1"/>
  <c r="N35" i="1"/>
  <c r="N36" i="1"/>
  <c r="P36" i="1" s="1"/>
  <c r="N37" i="1"/>
  <c r="P37" i="1" s="1"/>
  <c r="N38" i="1"/>
  <c r="N39" i="1"/>
  <c r="P39" i="1"/>
  <c r="N40" i="1"/>
  <c r="N41" i="1"/>
  <c r="N42" i="1"/>
  <c r="N43" i="1"/>
  <c r="P43" i="1" s="1"/>
  <c r="N44" i="1"/>
  <c r="P44" i="1"/>
  <c r="N57" i="1"/>
  <c r="P57" i="1"/>
  <c r="P59" i="1" s="1"/>
  <c r="N58" i="1"/>
  <c r="N59" i="1"/>
  <c r="N276" i="1"/>
  <c r="N277" i="1"/>
  <c r="N278" i="1"/>
  <c r="P278" i="1" s="1"/>
  <c r="N279" i="1"/>
  <c r="N280" i="1"/>
  <c r="N341" i="1"/>
  <c r="N342" i="1" s="1"/>
  <c r="N343" i="1" s="1"/>
  <c r="N333" i="1"/>
  <c r="N334" i="1"/>
  <c r="N335" i="1" s="1"/>
  <c r="N320" i="1"/>
  <c r="P320" i="1" s="1"/>
  <c r="N322" i="1"/>
  <c r="P322" i="1"/>
  <c r="N324" i="1"/>
  <c r="P324" i="1" s="1"/>
  <c r="N311" i="1"/>
  <c r="P311" i="1" s="1"/>
  <c r="P312" i="1" s="1"/>
  <c r="N300" i="1"/>
  <c r="N301" i="1" s="1"/>
  <c r="N302" i="1" s="1"/>
  <c r="N355" i="1"/>
  <c r="N349" i="1"/>
  <c r="L288" i="1"/>
  <c r="L289" i="1" s="1"/>
  <c r="L267" i="1"/>
  <c r="L268" i="1" s="1"/>
  <c r="L291" i="1" s="1"/>
  <c r="L363" i="1" s="1"/>
  <c r="L256" i="1"/>
  <c r="L257" i="1" s="1"/>
  <c r="L206" i="1"/>
  <c r="L212" i="1"/>
  <c r="L220" i="1"/>
  <c r="L182" i="1"/>
  <c r="L188" i="1"/>
  <c r="L168" i="1"/>
  <c r="L173" i="1"/>
  <c r="L115" i="1"/>
  <c r="L129" i="1" s="1"/>
  <c r="L121" i="1"/>
  <c r="L128" i="1"/>
  <c r="L87" i="1"/>
  <c r="L92" i="1"/>
  <c r="L29" i="1"/>
  <c r="L52" i="1"/>
  <c r="L45" i="1"/>
  <c r="L59" i="1"/>
  <c r="L281" i="1"/>
  <c r="L282" i="1" s="1"/>
  <c r="L342" i="1"/>
  <c r="L343" i="1" s="1"/>
  <c r="L360" i="1" s="1"/>
  <c r="L364" i="1" s="1"/>
  <c r="L334" i="1"/>
  <c r="L335" i="1" s="1"/>
  <c r="L312" i="1"/>
  <c r="L313" i="1" s="1"/>
  <c r="L301" i="1"/>
  <c r="L302" i="1" s="1"/>
  <c r="L356" i="1"/>
  <c r="L357" i="1" s="1"/>
  <c r="L350" i="1"/>
  <c r="K288" i="1"/>
  <c r="K289" i="1" s="1"/>
  <c r="K267" i="1"/>
  <c r="K268" i="1" s="1"/>
  <c r="K256" i="1"/>
  <c r="K257" i="1" s="1"/>
  <c r="K242" i="1"/>
  <c r="K243" i="1" s="1"/>
  <c r="K206" i="1"/>
  <c r="K221" i="1" s="1"/>
  <c r="K212" i="1"/>
  <c r="K220" i="1"/>
  <c r="K182" i="1"/>
  <c r="K188" i="1"/>
  <c r="K189" i="1"/>
  <c r="K168" i="1"/>
  <c r="K173" i="1"/>
  <c r="K115" i="1"/>
  <c r="K121" i="1"/>
  <c r="K128" i="1"/>
  <c r="K87" i="1"/>
  <c r="K92" i="1"/>
  <c r="K29" i="1"/>
  <c r="K52" i="1"/>
  <c r="K45" i="1"/>
  <c r="K59" i="1"/>
  <c r="K281" i="1"/>
  <c r="K282" i="1" s="1"/>
  <c r="K342" i="1"/>
  <c r="K343" i="1"/>
  <c r="K334" i="1"/>
  <c r="K335" i="1" s="1"/>
  <c r="K312" i="1"/>
  <c r="K313" i="1"/>
  <c r="K301" i="1"/>
  <c r="K302" i="1" s="1"/>
  <c r="K356" i="1"/>
  <c r="K350" i="1"/>
  <c r="K357" i="1" s="1"/>
  <c r="I288" i="1"/>
  <c r="I289" i="1" s="1"/>
  <c r="I267" i="1"/>
  <c r="I268" i="1"/>
  <c r="I256" i="1"/>
  <c r="I257" i="1"/>
  <c r="I242" i="1"/>
  <c r="I243" i="1"/>
  <c r="I206" i="1"/>
  <c r="I212" i="1"/>
  <c r="I220" i="1"/>
  <c r="I221" i="1" s="1"/>
  <c r="I182" i="1"/>
  <c r="I188" i="1"/>
  <c r="I168" i="1"/>
  <c r="I173" i="1"/>
  <c r="I115" i="1"/>
  <c r="I121" i="1"/>
  <c r="I128" i="1"/>
  <c r="I129" i="1" s="1"/>
  <c r="I87" i="1"/>
  <c r="I92" i="1"/>
  <c r="I29" i="1"/>
  <c r="I52" i="1"/>
  <c r="I60" i="1" s="1"/>
  <c r="I45" i="1"/>
  <c r="I59" i="1"/>
  <c r="I282" i="1"/>
  <c r="I342" i="1"/>
  <c r="I343" i="1" s="1"/>
  <c r="I360" i="1" s="1"/>
  <c r="I364" i="1" s="1"/>
  <c r="I334" i="1"/>
  <c r="I335" i="1" s="1"/>
  <c r="I312" i="1"/>
  <c r="I313" i="1"/>
  <c r="I301" i="1"/>
  <c r="I302" i="1" s="1"/>
  <c r="I356" i="1"/>
  <c r="I350" i="1"/>
  <c r="I357" i="1"/>
  <c r="H288" i="1"/>
  <c r="H289" i="1"/>
  <c r="H256" i="1"/>
  <c r="H257" i="1"/>
  <c r="H206" i="1"/>
  <c r="H212" i="1"/>
  <c r="H220" i="1"/>
  <c r="H182" i="1"/>
  <c r="H188" i="1"/>
  <c r="H168" i="1"/>
  <c r="H173" i="1"/>
  <c r="H115" i="1"/>
  <c r="H129" i="1" s="1"/>
  <c r="H121" i="1"/>
  <c r="H128" i="1"/>
  <c r="H87" i="1"/>
  <c r="H93" i="1" s="1"/>
  <c r="H92" i="1"/>
  <c r="H29" i="1"/>
  <c r="H52" i="1"/>
  <c r="H60" i="1" s="1"/>
  <c r="H45" i="1"/>
  <c r="H59" i="1"/>
  <c r="H282" i="1"/>
  <c r="H342" i="1"/>
  <c r="H343" i="1" s="1"/>
  <c r="H334" i="1"/>
  <c r="H335" i="1"/>
  <c r="H360" i="1"/>
  <c r="H364" i="1" s="1"/>
  <c r="H312" i="1"/>
  <c r="H313" i="1"/>
  <c r="H301" i="1"/>
  <c r="H302" i="1" s="1"/>
  <c r="H356" i="1"/>
  <c r="H350" i="1"/>
  <c r="F288" i="1"/>
  <c r="F289" i="1" s="1"/>
  <c r="F267" i="1"/>
  <c r="F268" i="1"/>
  <c r="F256" i="1"/>
  <c r="F257" i="1" s="1"/>
  <c r="F242" i="1"/>
  <c r="F243" i="1"/>
  <c r="F231" i="1"/>
  <c r="F232" i="1" s="1"/>
  <c r="F206" i="1"/>
  <c r="F212" i="1"/>
  <c r="F220" i="1"/>
  <c r="F182" i="1"/>
  <c r="F188" i="1"/>
  <c r="F189" i="1" s="1"/>
  <c r="F168" i="1"/>
  <c r="F173" i="1"/>
  <c r="F115" i="1"/>
  <c r="F121" i="1"/>
  <c r="F129" i="1" s="1"/>
  <c r="F128" i="1"/>
  <c r="F87" i="1"/>
  <c r="F92" i="1"/>
  <c r="F93" i="1"/>
  <c r="F29" i="1"/>
  <c r="F52" i="1"/>
  <c r="F45" i="1"/>
  <c r="F59" i="1"/>
  <c r="F281" i="1"/>
  <c r="F282" i="1"/>
  <c r="F342" i="1"/>
  <c r="F343" i="1" s="1"/>
  <c r="F360" i="1" s="1"/>
  <c r="F364" i="1" s="1"/>
  <c r="F334" i="1"/>
  <c r="F335" i="1"/>
  <c r="F312" i="1"/>
  <c r="F313" i="1" s="1"/>
  <c r="F301" i="1"/>
  <c r="F302" i="1"/>
  <c r="F356" i="1"/>
  <c r="F357" i="1" s="1"/>
  <c r="F350" i="1"/>
  <c r="E288" i="1"/>
  <c r="E289" i="1"/>
  <c r="E267" i="1"/>
  <c r="E268" i="1"/>
  <c r="E256" i="1"/>
  <c r="E257" i="1"/>
  <c r="E242" i="1"/>
  <c r="E243" i="1"/>
  <c r="E231" i="1"/>
  <c r="E232" i="1"/>
  <c r="E206" i="1"/>
  <c r="E212" i="1"/>
  <c r="E220" i="1"/>
  <c r="E182" i="1"/>
  <c r="E189" i="1" s="1"/>
  <c r="E188" i="1"/>
  <c r="E168" i="1"/>
  <c r="E174" i="1"/>
  <c r="E115" i="1"/>
  <c r="E129" i="1" s="1"/>
  <c r="E121" i="1"/>
  <c r="E128" i="1"/>
  <c r="E87" i="1"/>
  <c r="E93" i="1"/>
  <c r="E92" i="1"/>
  <c r="E29" i="1"/>
  <c r="E52" i="1"/>
  <c r="E45" i="1"/>
  <c r="E59" i="1"/>
  <c r="E281" i="1"/>
  <c r="E282" i="1"/>
  <c r="E342" i="1"/>
  <c r="E343" i="1"/>
  <c r="E334" i="1"/>
  <c r="E335" i="1"/>
  <c r="E360" i="1" s="1"/>
  <c r="E364" i="1" s="1"/>
  <c r="E312" i="1"/>
  <c r="E313" i="1"/>
  <c r="E301" i="1"/>
  <c r="E302" i="1"/>
  <c r="E356" i="1"/>
  <c r="E350" i="1"/>
  <c r="M341" i="1"/>
  <c r="M342" i="1"/>
  <c r="M343" i="1" s="1"/>
  <c r="M333" i="1"/>
  <c r="M334" i="1"/>
  <c r="M335" i="1"/>
  <c r="M320" i="1"/>
  <c r="M311" i="1"/>
  <c r="M312" i="1"/>
  <c r="M313" i="1"/>
  <c r="M300" i="1"/>
  <c r="M301" i="1"/>
  <c r="M302" i="1"/>
  <c r="M355" i="1"/>
  <c r="M356" i="1" s="1"/>
  <c r="M349" i="1"/>
  <c r="M350" i="1"/>
  <c r="J341" i="1"/>
  <c r="J342" i="1"/>
  <c r="J343" i="1"/>
  <c r="J333" i="1"/>
  <c r="J334" i="1" s="1"/>
  <c r="J335" i="1" s="1"/>
  <c r="J320" i="1"/>
  <c r="J300" i="1"/>
  <c r="J301" i="1" s="1"/>
  <c r="J302" i="1" s="1"/>
  <c r="J355" i="1"/>
  <c r="J356" i="1"/>
  <c r="J349" i="1"/>
  <c r="J350" i="1"/>
  <c r="J173" i="1"/>
  <c r="M160" i="1"/>
  <c r="J164" i="1"/>
  <c r="M172" i="1"/>
  <c r="M173" i="1"/>
  <c r="P76" i="1"/>
  <c r="P77" i="1"/>
  <c r="M276" i="1"/>
  <c r="M277" i="1"/>
  <c r="M279" i="1"/>
  <c r="M278" i="1"/>
  <c r="M280" i="1"/>
  <c r="M287" i="1"/>
  <c r="M288" i="1"/>
  <c r="M289" i="1"/>
  <c r="M265" i="1"/>
  <c r="M267" i="1" s="1"/>
  <c r="M268" i="1" s="1"/>
  <c r="M266" i="1"/>
  <c r="M250" i="1"/>
  <c r="M251" i="1"/>
  <c r="M252" i="1"/>
  <c r="M253" i="1"/>
  <c r="M254" i="1"/>
  <c r="M255" i="1"/>
  <c r="M240" i="1"/>
  <c r="M242" i="1"/>
  <c r="M243" i="1"/>
  <c r="M228" i="1"/>
  <c r="M230" i="1"/>
  <c r="M196" i="1"/>
  <c r="M197" i="1"/>
  <c r="M198" i="1"/>
  <c r="M199" i="1"/>
  <c r="M200" i="1"/>
  <c r="M203" i="1"/>
  <c r="M202" i="1"/>
  <c r="M205" i="1"/>
  <c r="M211" i="1"/>
  <c r="M212" i="1"/>
  <c r="M219" i="1"/>
  <c r="M181" i="1"/>
  <c r="M182" i="1"/>
  <c r="M189" i="1"/>
  <c r="M187" i="1"/>
  <c r="M188" i="1"/>
  <c r="M104" i="1"/>
  <c r="M105" i="1"/>
  <c r="M106" i="1"/>
  <c r="M107" i="1"/>
  <c r="M108" i="1"/>
  <c r="M109" i="1"/>
  <c r="M110" i="1"/>
  <c r="M111" i="1"/>
  <c r="M112" i="1"/>
  <c r="M113" i="1"/>
  <c r="M114" i="1"/>
  <c r="M119" i="1"/>
  <c r="M120" i="1"/>
  <c r="M126" i="1"/>
  <c r="M128" i="1" s="1"/>
  <c r="M127" i="1"/>
  <c r="M71" i="1"/>
  <c r="M76" i="1"/>
  <c r="M77" i="1"/>
  <c r="M78" i="1"/>
  <c r="M79" i="1"/>
  <c r="M80" i="1"/>
  <c r="M81" i="1"/>
  <c r="M82" i="1"/>
  <c r="M83" i="1"/>
  <c r="M84" i="1"/>
  <c r="M85" i="1"/>
  <c r="M86" i="1"/>
  <c r="M90" i="1"/>
  <c r="M91" i="1"/>
  <c r="M51" i="1"/>
  <c r="M35" i="1"/>
  <c r="M36" i="1"/>
  <c r="M37" i="1"/>
  <c r="M38" i="1"/>
  <c r="M39" i="1"/>
  <c r="M40" i="1"/>
  <c r="M41" i="1"/>
  <c r="M42" i="1"/>
  <c r="M43" i="1"/>
  <c r="M44" i="1"/>
  <c r="M58" i="1"/>
  <c r="M59" i="1"/>
  <c r="J276" i="1"/>
  <c r="J277" i="1"/>
  <c r="J281" i="1" s="1"/>
  <c r="J278" i="1"/>
  <c r="J279" i="1"/>
  <c r="J282" i="1"/>
  <c r="J280" i="1"/>
  <c r="J287" i="1"/>
  <c r="J288" i="1" s="1"/>
  <c r="J289" i="1" s="1"/>
  <c r="J265" i="1"/>
  <c r="J266" i="1"/>
  <c r="J250" i="1"/>
  <c r="J251" i="1"/>
  <c r="J252" i="1"/>
  <c r="J253" i="1"/>
  <c r="J254" i="1"/>
  <c r="J255" i="1"/>
  <c r="J240" i="1"/>
  <c r="J242" i="1"/>
  <c r="J243" i="1" s="1"/>
  <c r="J228" i="1"/>
  <c r="J231" i="1" s="1"/>
  <c r="J232" i="1" s="1"/>
  <c r="J230" i="1"/>
  <c r="J196" i="1"/>
  <c r="J198" i="1"/>
  <c r="J200" i="1"/>
  <c r="J202" i="1"/>
  <c r="J203" i="1"/>
  <c r="J204" i="1"/>
  <c r="J205" i="1"/>
  <c r="J211" i="1"/>
  <c r="J212" i="1"/>
  <c r="J219" i="1"/>
  <c r="J187" i="1"/>
  <c r="J188" i="1" s="1"/>
  <c r="J189" i="1" s="1"/>
  <c r="J139" i="1"/>
  <c r="J140" i="1"/>
  <c r="J141" i="1"/>
  <c r="J142" i="1"/>
  <c r="J145" i="1"/>
  <c r="J146" i="1"/>
  <c r="J148" i="1"/>
  <c r="J149" i="1"/>
  <c r="J150" i="1"/>
  <c r="J151" i="1"/>
  <c r="J152" i="1"/>
  <c r="J161" i="1"/>
  <c r="J162" i="1"/>
  <c r="J163" i="1"/>
  <c r="J165" i="1"/>
  <c r="J168" i="1" s="1"/>
  <c r="J166" i="1"/>
  <c r="J167" i="1"/>
  <c r="J104" i="1"/>
  <c r="J105" i="1"/>
  <c r="J106" i="1"/>
  <c r="J107" i="1"/>
  <c r="J108" i="1"/>
  <c r="J109" i="1"/>
  <c r="J110" i="1"/>
  <c r="J111" i="1"/>
  <c r="J112" i="1"/>
  <c r="J113" i="1"/>
  <c r="J114" i="1"/>
  <c r="J119" i="1"/>
  <c r="J120" i="1"/>
  <c r="J121" i="1"/>
  <c r="J126" i="1"/>
  <c r="J127" i="1"/>
  <c r="J70" i="1"/>
  <c r="J71" i="1"/>
  <c r="J76" i="1"/>
  <c r="J78" i="1"/>
  <c r="J79" i="1"/>
  <c r="J80" i="1"/>
  <c r="J81" i="1"/>
  <c r="J82" i="1"/>
  <c r="J83" i="1"/>
  <c r="J84" i="1"/>
  <c r="J85" i="1"/>
  <c r="J86" i="1"/>
  <c r="J90" i="1"/>
  <c r="J92" i="1"/>
  <c r="J91" i="1"/>
  <c r="J51" i="1"/>
  <c r="J35" i="1"/>
  <c r="J36" i="1"/>
  <c r="J37" i="1"/>
  <c r="J38" i="1"/>
  <c r="J40" i="1"/>
  <c r="J42" i="1"/>
  <c r="J43" i="1"/>
  <c r="J44" i="1"/>
  <c r="J57" i="1"/>
  <c r="J58" i="1"/>
  <c r="J59" i="1" s="1"/>
  <c r="M144" i="1"/>
  <c r="M218" i="1"/>
  <c r="M217" i="1"/>
  <c r="J218" i="1"/>
  <c r="J220" i="1"/>
  <c r="J217" i="1"/>
  <c r="M161" i="1"/>
  <c r="M162" i="1"/>
  <c r="M163" i="1"/>
  <c r="M164" i="1"/>
  <c r="M165" i="1"/>
  <c r="M166" i="1"/>
  <c r="M167" i="1"/>
  <c r="M139" i="1"/>
  <c r="M140" i="1"/>
  <c r="M141" i="1"/>
  <c r="M142" i="1"/>
  <c r="M143" i="1"/>
  <c r="M145" i="1"/>
  <c r="M146" i="1"/>
  <c r="M147" i="1"/>
  <c r="M148" i="1"/>
  <c r="M149" i="1"/>
  <c r="M150" i="1"/>
  <c r="M151" i="1"/>
  <c r="M152" i="1"/>
  <c r="M50" i="1"/>
  <c r="J50" i="1"/>
  <c r="J52" i="1" s="1"/>
  <c r="P300" i="1"/>
  <c r="P301" i="1" s="1"/>
  <c r="P302" i="1" s="1"/>
  <c r="N212" i="1"/>
  <c r="N312" i="1"/>
  <c r="N313" i="1" s="1"/>
  <c r="N350" i="1"/>
  <c r="P145" i="1"/>
  <c r="E357" i="1"/>
  <c r="M231" i="1"/>
  <c r="M232" i="1" s="1"/>
  <c r="N52" i="1"/>
  <c r="M220" i="1"/>
  <c r="P280" i="1"/>
  <c r="P79" i="1"/>
  <c r="L189" i="1"/>
  <c r="P187" i="1"/>
  <c r="P188" i="1"/>
  <c r="M326" i="1"/>
  <c r="M327" i="1" s="1"/>
  <c r="J267" i="1"/>
  <c r="J268" i="1"/>
  <c r="H174" i="1"/>
  <c r="H221" i="1"/>
  <c r="P167" i="1"/>
  <c r="P26" i="1"/>
  <c r="O312" i="1"/>
  <c r="O313" i="1" s="1"/>
  <c r="P313" i="1"/>
  <c r="O334" i="1"/>
  <c r="O335" i="1"/>
  <c r="M121" i="1"/>
  <c r="N356" i="1"/>
  <c r="N357" i="1" s="1"/>
  <c r="P50" i="1"/>
  <c r="P349" i="1"/>
  <c r="P350" i="1"/>
  <c r="P41" i="1"/>
  <c r="E221" i="1"/>
  <c r="M52" i="1"/>
  <c r="H357" i="1"/>
  <c r="P276" i="1"/>
  <c r="K93" i="1"/>
  <c r="I93" i="1"/>
  <c r="L174" i="1"/>
  <c r="P70" i="1"/>
  <c r="O182" i="1"/>
  <c r="F221" i="1"/>
  <c r="P250" i="1"/>
  <c r="P17" i="1"/>
  <c r="N92" i="1"/>
  <c r="K174" i="1"/>
  <c r="P341" i="1"/>
  <c r="P342" i="1" s="1"/>
  <c r="P343" i="1" s="1"/>
  <c r="P119" i="1"/>
  <c r="P22" i="1"/>
  <c r="G257" i="1"/>
  <c r="P254" i="1"/>
  <c r="N256" i="1"/>
  <c r="N257" i="1" s="1"/>
  <c r="P38" i="1"/>
  <c r="P82" i="1"/>
  <c r="P104" i="1"/>
  <c r="P165" i="1"/>
  <c r="P42" i="1"/>
  <c r="P229" i="1"/>
  <c r="P231" i="1" s="1"/>
  <c r="P232" i="1" s="1"/>
  <c r="M87" i="1"/>
  <c r="P161" i="1"/>
  <c r="P146" i="1"/>
  <c r="P200" i="1"/>
  <c r="O206" i="1"/>
  <c r="M168" i="1"/>
  <c r="O45" i="1"/>
  <c r="N168" i="1"/>
  <c r="P198" i="1"/>
  <c r="P109" i="1"/>
  <c r="O115" i="1"/>
  <c r="O168" i="1"/>
  <c r="P151" i="1"/>
  <c r="P147" i="1"/>
  <c r="P143" i="1"/>
  <c r="P155" i="1" s="1"/>
  <c r="M115" i="1"/>
  <c r="M129" i="1" s="1"/>
  <c r="M206" i="1"/>
  <c r="M221" i="1" s="1"/>
  <c r="N87" i="1"/>
  <c r="N93" i="1" s="1"/>
  <c r="P196" i="1"/>
  <c r="N242" i="1"/>
  <c r="N243" i="1" s="1"/>
  <c r="P58" i="1"/>
  <c r="P52" i="1"/>
  <c r="H189" i="1"/>
  <c r="I189" i="1"/>
  <c r="K129" i="1"/>
  <c r="L93" i="1"/>
  <c r="O357" i="1"/>
  <c r="O360" i="1" s="1"/>
  <c r="O364" i="1" s="1"/>
  <c r="P199" i="1"/>
  <c r="G72" i="1"/>
  <c r="G93" i="1" s="1"/>
  <c r="G29" i="1"/>
  <c r="N72" i="1"/>
  <c r="P279" i="1"/>
  <c r="P333" i="1"/>
  <c r="P334" i="1"/>
  <c r="P335" i="1" s="1"/>
  <c r="P218" i="1"/>
  <c r="J115" i="1"/>
  <c r="J129" i="1" s="1"/>
  <c r="M256" i="1"/>
  <c r="M257" i="1"/>
  <c r="J357" i="1"/>
  <c r="P166" i="1"/>
  <c r="P164" i="1"/>
  <c r="P160" i="1"/>
  <c r="P141" i="1"/>
  <c r="O267" i="1"/>
  <c r="O268" i="1" s="1"/>
  <c r="M29" i="1"/>
  <c r="P28" i="1"/>
  <c r="P23" i="1"/>
  <c r="P20" i="1"/>
  <c r="M72" i="1"/>
  <c r="F174" i="1"/>
  <c r="P154" i="1"/>
  <c r="P153" i="1"/>
  <c r="P201" i="1"/>
  <c r="G87" i="1"/>
  <c r="G52" i="1"/>
  <c r="J256" i="1"/>
  <c r="J257" i="1" s="1"/>
  <c r="P242" i="1"/>
  <c r="P243" i="1" s="1"/>
  <c r="P83" i="1"/>
  <c r="P87" i="1"/>
  <c r="G281" i="1"/>
  <c r="G282" i="1" s="1"/>
  <c r="G155" i="1"/>
  <c r="G174" i="1" s="1"/>
  <c r="J29" i="1"/>
  <c r="G168" i="1"/>
  <c r="G115" i="1"/>
  <c r="G129" i="1"/>
  <c r="N206" i="1"/>
  <c r="O155" i="1"/>
  <c r="O174" i="1" s="1"/>
  <c r="N128" i="1"/>
  <c r="N267" i="1"/>
  <c r="N268" i="1" s="1"/>
  <c r="N231" i="1"/>
  <c r="N232" i="1" s="1"/>
  <c r="L221" i="1"/>
  <c r="P149" i="1"/>
  <c r="G206" i="1"/>
  <c r="G221" i="1" s="1"/>
  <c r="N155" i="1"/>
  <c r="K360" i="1"/>
  <c r="K364" i="1" s="1"/>
  <c r="G45" i="1"/>
  <c r="G60" i="1"/>
  <c r="P19" i="1"/>
  <c r="J128" i="1"/>
  <c r="P321" i="1"/>
  <c r="P326" i="1"/>
  <c r="P327" i="1" s="1"/>
  <c r="N326" i="1"/>
  <c r="N327" i="1" s="1"/>
  <c r="N360" i="1" s="1"/>
  <c r="N364" i="1" s="1"/>
  <c r="L60" i="1"/>
  <c r="P40" i="1"/>
  <c r="P45" i="1"/>
  <c r="P168" i="1"/>
  <c r="G291" i="1" l="1"/>
  <c r="G363" i="1" s="1"/>
  <c r="J60" i="1"/>
  <c r="L366" i="1"/>
  <c r="P60" i="1"/>
  <c r="I291" i="1"/>
  <c r="I363" i="1" s="1"/>
  <c r="I366" i="1" s="1"/>
  <c r="N45" i="1"/>
  <c r="N60" i="1" s="1"/>
  <c r="P355" i="1"/>
  <c r="P356" i="1" s="1"/>
  <c r="P357" i="1" s="1"/>
  <c r="P360" i="1" s="1"/>
  <c r="P364" i="1" s="1"/>
  <c r="G357" i="1"/>
  <c r="G360" i="1" s="1"/>
  <c r="G364" i="1" s="1"/>
  <c r="P277" i="1"/>
  <c r="P281" i="1" s="1"/>
  <c r="P282" i="1" s="1"/>
  <c r="N281" i="1"/>
  <c r="N282" i="1" s="1"/>
  <c r="P217" i="1"/>
  <c r="P220" i="1" s="1"/>
  <c r="N220" i="1"/>
  <c r="N221" i="1" s="1"/>
  <c r="O212" i="1"/>
  <c r="O221" i="1" s="1"/>
  <c r="O291" i="1" s="1"/>
  <c r="O363" i="1" s="1"/>
  <c r="O366" i="1" s="1"/>
  <c r="P211" i="1"/>
  <c r="P212" i="1" s="1"/>
  <c r="P221" i="1" s="1"/>
  <c r="N115" i="1"/>
  <c r="N129" i="1" s="1"/>
  <c r="M155" i="1"/>
  <c r="M174" i="1" s="1"/>
  <c r="J87" i="1"/>
  <c r="J72" i="1"/>
  <c r="J93" i="1" s="1"/>
  <c r="J291" i="1" s="1"/>
  <c r="J363" i="1" s="1"/>
  <c r="J366" i="1" s="1"/>
  <c r="J155" i="1"/>
  <c r="J174" i="1" s="1"/>
  <c r="M45" i="1"/>
  <c r="M60" i="1" s="1"/>
  <c r="M92" i="1"/>
  <c r="M93" i="1" s="1"/>
  <c r="M281" i="1"/>
  <c r="M282" i="1" s="1"/>
  <c r="M357" i="1"/>
  <c r="M360" i="1" s="1"/>
  <c r="M364" i="1" s="1"/>
  <c r="E60" i="1"/>
  <c r="E291" i="1" s="1"/>
  <c r="E363" i="1" s="1"/>
  <c r="E366" i="1" s="1"/>
  <c r="F60" i="1"/>
  <c r="F291" i="1" s="1"/>
  <c r="F363" i="1" s="1"/>
  <c r="F366" i="1" s="1"/>
  <c r="K60" i="1"/>
  <c r="K291" i="1" s="1"/>
  <c r="K363" i="1" s="1"/>
  <c r="K366" i="1" s="1"/>
  <c r="P172" i="1"/>
  <c r="P173" i="1" s="1"/>
  <c r="P174" i="1" s="1"/>
  <c r="N173" i="1"/>
  <c r="N174" i="1" s="1"/>
  <c r="N182" i="1"/>
  <c r="N189" i="1" s="1"/>
  <c r="P181" i="1"/>
  <c r="P182" i="1" s="1"/>
  <c r="P189" i="1" s="1"/>
  <c r="P91" i="1"/>
  <c r="P92" i="1" s="1"/>
  <c r="P93" i="1" s="1"/>
  <c r="O92" i="1"/>
  <c r="O121" i="1"/>
  <c r="O129" i="1" s="1"/>
  <c r="P120" i="1"/>
  <c r="P121" i="1" s="1"/>
  <c r="P129" i="1" s="1"/>
  <c r="O29" i="1"/>
  <c r="O60" i="1" s="1"/>
  <c r="J45" i="1"/>
  <c r="J326" i="1"/>
  <c r="J327" i="1" s="1"/>
  <c r="J360" i="1" s="1"/>
  <c r="J364" i="1" s="1"/>
  <c r="P252" i="1"/>
  <c r="P256" i="1" s="1"/>
  <c r="P257" i="1" s="1"/>
  <c r="N288" i="1"/>
  <c r="N289" i="1" s="1"/>
  <c r="P287" i="1"/>
  <c r="P288" i="1" s="1"/>
  <c r="P289" i="1" s="1"/>
  <c r="O87" i="1"/>
  <c r="O93" i="1" s="1"/>
  <c r="M291" i="1" l="1"/>
  <c r="M363" i="1" s="1"/>
  <c r="M366" i="1" s="1"/>
  <c r="G366" i="1"/>
  <c r="P291" i="1"/>
  <c r="P363" i="1" s="1"/>
  <c r="P366" i="1" s="1"/>
  <c r="N291" i="1"/>
  <c r="N363" i="1" s="1"/>
  <c r="N366" i="1" s="1"/>
</calcChain>
</file>

<file path=xl/sharedStrings.xml><?xml version="1.0" encoding="utf-8"?>
<sst xmlns="http://schemas.openxmlformats.org/spreadsheetml/2006/main" count="1004" uniqueCount="209">
  <si>
    <t>INFORME DE MATRICULA</t>
  </si>
  <si>
    <t>Informe Reportado del Semestre:</t>
  </si>
  <si>
    <t>Informe Trimestral Reportado</t>
  </si>
  <si>
    <t>1°</t>
  </si>
  <si>
    <t>2°</t>
  </si>
  <si>
    <t>3°</t>
  </si>
  <si>
    <t>4°</t>
  </si>
  <si>
    <t>MODALIDAD ESCOLARIZADA</t>
  </si>
  <si>
    <t>NOMBRE DEL CAMPUS:  I</t>
  </si>
  <si>
    <t xml:space="preserve">MATRÍCULA </t>
  </si>
  <si>
    <t>NIVEL</t>
  </si>
  <si>
    <t>ESCUELA / FACULTAD / CENTRO /</t>
  </si>
  <si>
    <t>MUNICIPIO</t>
  </si>
  <si>
    <t>ASPIRANTES</t>
  </si>
  <si>
    <t>NUEVO INGRESO</t>
  </si>
  <si>
    <t>REINGRESO</t>
  </si>
  <si>
    <t>MATRICULA TOTAL</t>
  </si>
  <si>
    <t>LICENCIATURA</t>
  </si>
  <si>
    <t>H</t>
  </si>
  <si>
    <t>M</t>
  </si>
  <si>
    <t>Total</t>
  </si>
  <si>
    <t>total</t>
  </si>
  <si>
    <t>Administración</t>
  </si>
  <si>
    <t>Facultad de Contaduría y Administración</t>
  </si>
  <si>
    <t xml:space="preserve">Tuxtla Gutiérrez </t>
  </si>
  <si>
    <t>Contaduria</t>
  </si>
  <si>
    <t>Gestión Turística</t>
  </si>
  <si>
    <t>Sistemas Computacionales</t>
  </si>
  <si>
    <t>Enseñanza del Inglés</t>
  </si>
  <si>
    <t>Escuela de Lenguas Tuxtla</t>
  </si>
  <si>
    <t>Enseñanza del Frances</t>
  </si>
  <si>
    <t>Ingeniería Civil (Plan liquidación)</t>
  </si>
  <si>
    <t>Facultad de Ingeniería</t>
  </si>
  <si>
    <t xml:space="preserve">Ingeniería Civil </t>
  </si>
  <si>
    <t>Física</t>
  </si>
  <si>
    <t>Centro de estudios en Física y Matemáticas Básicas y Aplicadas</t>
  </si>
  <si>
    <t>Matemática</t>
  </si>
  <si>
    <t>Arquitectura</t>
  </si>
  <si>
    <t>Facultad de Arquitectura</t>
  </si>
  <si>
    <t>TOTAL</t>
  </si>
  <si>
    <t>MAESTRÍA</t>
  </si>
  <si>
    <t>Organizaciones</t>
  </si>
  <si>
    <t>Finanzas</t>
  </si>
  <si>
    <t>Administración Pública</t>
  </si>
  <si>
    <t>Tecnologías de Información</t>
  </si>
  <si>
    <t>Gestión para el Desarrollo</t>
  </si>
  <si>
    <t>DES Ciencias Administrativas y Contables</t>
  </si>
  <si>
    <t>Arquitectura y Urbanismo</t>
  </si>
  <si>
    <t>Matemática Educativa</t>
  </si>
  <si>
    <t>Calidad del Agua</t>
  </si>
  <si>
    <t>Construcción</t>
  </si>
  <si>
    <t>Hidráulica</t>
  </si>
  <si>
    <t>ESPECIALIDAD</t>
  </si>
  <si>
    <t>Didáctica de las matemáticas</t>
  </si>
  <si>
    <t>DOCTORADO</t>
  </si>
  <si>
    <t>DES Ingenieria</t>
  </si>
  <si>
    <t>TOTAL DEL CAMPUS</t>
  </si>
  <si>
    <t>NOMBRE DEL CAMPUS: II</t>
  </si>
  <si>
    <t xml:space="preserve">ESCUELA / FACULTAD / CENTRO </t>
  </si>
  <si>
    <t>Médico Cirujano</t>
  </si>
  <si>
    <t>Facultad de Medicina Humana</t>
  </si>
  <si>
    <t>Medicina Veterinaria y Zootecnia</t>
  </si>
  <si>
    <t>Facultad de Medicina Veterinaria y Zootecnia</t>
  </si>
  <si>
    <t>Epidemiología</t>
  </si>
  <si>
    <t>Administración de Servicios de Salud</t>
  </si>
  <si>
    <t>Anestesiología</t>
  </si>
  <si>
    <t>Cirugía General</t>
  </si>
  <si>
    <t>Gineco Obstetrica</t>
  </si>
  <si>
    <t>Pediatría</t>
  </si>
  <si>
    <t>Medicina Integrada</t>
  </si>
  <si>
    <t>Urgencias Médicas</t>
  </si>
  <si>
    <t>Medicina Interna</t>
  </si>
  <si>
    <t>Sanidad Animal</t>
  </si>
  <si>
    <t>Ortopedia</t>
  </si>
  <si>
    <t>Docencia en Ciencias de la Salud</t>
  </si>
  <si>
    <t>C. en Prod. Agropecuaria Tropical</t>
  </si>
  <si>
    <t>NOMBRE DEL CAMPUS: III</t>
  </si>
  <si>
    <t>Escuela de Lenguas San Cristobal</t>
  </si>
  <si>
    <t>S.C.L.C</t>
  </si>
  <si>
    <t>Gestión y Autodesarrollo Indígena</t>
  </si>
  <si>
    <t>Instituto de Estudios Indígenas</t>
  </si>
  <si>
    <t>Derecho</t>
  </si>
  <si>
    <t>Facultad de Derecho</t>
  </si>
  <si>
    <t>Antropología Social (Plan liquidación)</t>
  </si>
  <si>
    <t>Facultad de Ciencias Sociales</t>
  </si>
  <si>
    <t xml:space="preserve">Antropología Social </t>
  </si>
  <si>
    <t>Economía (Plan liquidación)</t>
  </si>
  <si>
    <t>Economía</t>
  </si>
  <si>
    <t>Historia (Plan liquidación)</t>
  </si>
  <si>
    <t>Historia</t>
  </si>
  <si>
    <t>Sociología (Plan liquidación)</t>
  </si>
  <si>
    <t>Sociologia</t>
  </si>
  <si>
    <t>Derecho Constitucional y Amparo</t>
  </si>
  <si>
    <t>Desarrollo Local</t>
  </si>
  <si>
    <t>Derechos Humanos</t>
  </si>
  <si>
    <t>DES Ciencias Sociales y Humanidades</t>
  </si>
  <si>
    <t>Estudios Regionales</t>
  </si>
  <si>
    <t>Facultad de Humanidades</t>
  </si>
  <si>
    <t>NOMBRE DEL CAMPUS: IV</t>
  </si>
  <si>
    <t>Escuela de Lenguas de Tapachula</t>
  </si>
  <si>
    <t>Tapachula</t>
  </si>
  <si>
    <t>Facultad de Ciencias de la Administración</t>
  </si>
  <si>
    <t>Agronegocios (plan liquidaciòn)</t>
  </si>
  <si>
    <t>Comercio Internacional (Plan liquidación)</t>
  </si>
  <si>
    <t>Comercio Internacional</t>
  </si>
  <si>
    <t>Facultad de Contaduria</t>
  </si>
  <si>
    <t>Ingeniero Agrónomo Tropical</t>
  </si>
  <si>
    <t>Facultad de Ciencias Agrícolas</t>
  </si>
  <si>
    <t>Huehuetán</t>
  </si>
  <si>
    <t>Ingeniero Forestal</t>
  </si>
  <si>
    <t>Quimico Farmacobiólogo</t>
  </si>
  <si>
    <t>Facultad de Ciencias Químicas</t>
  </si>
  <si>
    <t>Ingeniero en Sistemas Costeros</t>
  </si>
  <si>
    <t>Centro de Biociencias</t>
  </si>
  <si>
    <t>Ingeniero Biotecnólogo</t>
  </si>
  <si>
    <t>Personal</t>
  </si>
  <si>
    <t>Facultad de Ciencias de la Admón.</t>
  </si>
  <si>
    <t>Mercadotecnia</t>
  </si>
  <si>
    <t>Dirección de Negocios</t>
  </si>
  <si>
    <t>Bioquímica Clinica</t>
  </si>
  <si>
    <t>Biotecnología</t>
  </si>
  <si>
    <t>Ciencias en Agricultura Tropícal</t>
  </si>
  <si>
    <t>Facultad de Ciencias Agricolas</t>
  </si>
  <si>
    <t>Huehuetan</t>
  </si>
  <si>
    <t>NOMBRE DEL CAMPUS: V</t>
  </si>
  <si>
    <t>Ingeniero Agrónomo</t>
  </si>
  <si>
    <t>Facultad de Ciencias Agronómicas</t>
  </si>
  <si>
    <t>Villaflores</t>
  </si>
  <si>
    <t xml:space="preserve">Villaflores </t>
  </si>
  <si>
    <t>NOMBRE DEL CAMPUS: VI</t>
  </si>
  <si>
    <t>Filosofía</t>
  </si>
  <si>
    <t>Bibliotecología (plan  liquidación)</t>
  </si>
  <si>
    <t>Bibliotecología y Gestión de la Información</t>
  </si>
  <si>
    <t>Ciencias de la Comunicación</t>
  </si>
  <si>
    <t>Lengua y Literatura Hispanoamericanas</t>
  </si>
  <si>
    <t>Especialidad en Procesos Culturales lecto-escritores</t>
  </si>
  <si>
    <t>Tuxtla Gutiérrez</t>
  </si>
  <si>
    <t>Educación con Esp. en Docencia</t>
  </si>
  <si>
    <t xml:space="preserve">Tapachula </t>
  </si>
  <si>
    <t>Estudios Culturales</t>
  </si>
  <si>
    <t>NOMBRE DEL CAMPUS: VII</t>
  </si>
  <si>
    <t xml:space="preserve">Escuela de Contaduría y  Administración </t>
  </si>
  <si>
    <t>Pichucalco</t>
  </si>
  <si>
    <t>Contaduría (plan  liquidación)</t>
  </si>
  <si>
    <t>Contaduría</t>
  </si>
  <si>
    <t>NOMBRE DEL CAMPUS: VIII</t>
  </si>
  <si>
    <t>Escuela de Ciencias Administrativas</t>
  </si>
  <si>
    <t>Comitán</t>
  </si>
  <si>
    <t xml:space="preserve">Comitán </t>
  </si>
  <si>
    <t>NOMBRE DEL CAMPUS: IX</t>
  </si>
  <si>
    <t>Arriaga</t>
  </si>
  <si>
    <t>Coordinación Ingeniería Agroindustrial</t>
  </si>
  <si>
    <t>Tonalá</t>
  </si>
  <si>
    <t>Gestion Turística</t>
  </si>
  <si>
    <t xml:space="preserve">NOMBRE DEL CAMPUS: </t>
  </si>
  <si>
    <t>Ingeniería en Agronomía</t>
  </si>
  <si>
    <t>Centro Mezcalapa de Estudios Agropecuarios</t>
  </si>
  <si>
    <t>Copainalá</t>
  </si>
  <si>
    <t>Centro Maya de Estudios Agropecuarios</t>
  </si>
  <si>
    <t>Catazajá</t>
  </si>
  <si>
    <t>Ingeniería en Desarrollo Rural</t>
  </si>
  <si>
    <t>Ingeniería en Procesos Agroindustriales</t>
  </si>
  <si>
    <t>Ingeniería en Sistemas Forestales</t>
  </si>
  <si>
    <t>Ciencias para la Salud</t>
  </si>
  <si>
    <t>Centro Mesoamericano de Estudios en Salud Pública y Desastres (CEMESAD)</t>
  </si>
  <si>
    <t>MODALIDAD: NO ESCOLARIZADA</t>
  </si>
  <si>
    <t>Tecnologías de Información y Comunicación aplicadas a la Educación</t>
  </si>
  <si>
    <t>Escuela de Lenguas</t>
  </si>
  <si>
    <t>Desarrollo Municipal y Gobernabilidad</t>
  </si>
  <si>
    <t>Centro de Estudios para el Desarrollo Municipal y Políticas Públicas (CEDES)</t>
  </si>
  <si>
    <t>Estadística y Sistemas  de Información</t>
  </si>
  <si>
    <t>Gestión de la micro, pequeña y mediana empresa</t>
  </si>
  <si>
    <t>Centro Universidad - Empresa (CEUNE)</t>
  </si>
  <si>
    <t>Seguridad de Poblaciones Humanas ante Desastres</t>
  </si>
  <si>
    <t>Gestión en los objetivos del milenio</t>
  </si>
  <si>
    <t>TOTAL MATRICULA INSTITUCIÓN</t>
  </si>
  <si>
    <t>MTRO. GONZALO ESTEBAN GIRÓN AGUIAR</t>
  </si>
  <si>
    <t xml:space="preserve">              MTRA. GUADALUPE GUILLEN DÍAZ</t>
  </si>
  <si>
    <t>_________________________________________</t>
  </si>
  <si>
    <t xml:space="preserve">           ____________________________________</t>
  </si>
  <si>
    <t>DIRECTOR DE SERVICIOS ESCOLARES</t>
  </si>
  <si>
    <t>JEFE DEL DEPARTAMENTO DE CONTROL ESCOLAR</t>
  </si>
  <si>
    <t>Agronegocios</t>
  </si>
  <si>
    <t>Centro de Estudios para la Construcción de Ciudadanía y Seguridad (CECOCISE)</t>
  </si>
  <si>
    <r>
      <t xml:space="preserve">NOMBRE DE LA INSTITUCION : </t>
    </r>
    <r>
      <rPr>
        <b/>
        <sz val="12"/>
        <rFont val="Calibri"/>
        <family val="2"/>
      </rPr>
      <t>UNIVERSIDAD AUTÓNOMA DE CHIAPAS</t>
    </r>
  </si>
  <si>
    <t>Ingenierìa Agroindustrial</t>
  </si>
  <si>
    <t>TOTAL DE ESCOLARIZADA</t>
  </si>
  <si>
    <t>TOTAL DE NO ESCOLARIZADA</t>
  </si>
  <si>
    <t>Ing. Civil CUMEX</t>
  </si>
  <si>
    <t xml:space="preserve">TOTAL </t>
  </si>
  <si>
    <t xml:space="preserve">TOTAL  </t>
  </si>
  <si>
    <t>Gerontología</t>
  </si>
  <si>
    <t>Enseñanza del Inglés virtual</t>
  </si>
  <si>
    <t>Desarrollo Municipal y Gobernabilidad (plan liquidación)</t>
  </si>
  <si>
    <t>Estadística y Sistemas  de Información (plan liquidación)</t>
  </si>
  <si>
    <t>Gerencia Social (plan liquidación)</t>
  </si>
  <si>
    <t xml:space="preserve">Gerencia Social </t>
  </si>
  <si>
    <t>Danza</t>
  </si>
  <si>
    <t>Centro de estudios para el arte y la cultura</t>
  </si>
  <si>
    <t xml:space="preserve">Pedagogìa </t>
  </si>
  <si>
    <t>Pedagogía  (Plan liquidaciòn)</t>
  </si>
  <si>
    <t>Escuela de Humanidades</t>
  </si>
  <si>
    <t>Pedagogía  (plan liquidaciòn)</t>
  </si>
  <si>
    <t xml:space="preserve">Pedagogía  </t>
  </si>
  <si>
    <t>Comunicación  (plan  liquidación)</t>
  </si>
  <si>
    <t xml:space="preserve">Comunicación  </t>
  </si>
  <si>
    <t>Lengua y Literatura Hispanoamericanas  (plan  liquidación)</t>
  </si>
  <si>
    <t>FECHA DE CAPTURA: 25/05/2013</t>
  </si>
  <si>
    <t>FECHA DE CORTE: 21/05/2013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</si>
</sst>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</font>
    <font>
      <sz val="11"/>
      <name val="Calibri"/>
      <family val="2"/>
    </font>
    <font>
      <sz val="22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4"/>
      <name val="Calibri"/>
      <family val="2"/>
    </font>
    <font>
      <sz val="12"/>
      <name val="Calibri"/>
      <family val="2"/>
    </font>
    <font>
      <sz val="10"/>
      <color indexed="8"/>
      <name val="Arial"/>
      <family val="2"/>
    </font>
    <font>
      <sz val="13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12"/>
      <name val="Calibri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5">
    <xf numFmtId="0" fontId="0" fillId="0" borderId="0"/>
    <xf numFmtId="0" fontId="17" fillId="3" borderId="55" applyNumberFormat="0" applyAlignment="0" applyProtection="0"/>
    <xf numFmtId="0" fontId="8" fillId="0" borderId="0"/>
    <xf numFmtId="9" fontId="1" fillId="0" borderId="0" applyFont="0" applyFill="0" applyBorder="0" applyAlignment="0" applyProtection="0"/>
    <xf numFmtId="0" fontId="18" fillId="3" borderId="56" applyNumberFormat="0" applyAlignment="0" applyProtection="0"/>
  </cellStyleXfs>
  <cellXfs count="377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6" fillId="0" borderId="0" xfId="0" applyFont="1" applyBorder="1"/>
    <xf numFmtId="0" fontId="7" fillId="0" borderId="0" xfId="0" applyFont="1"/>
    <xf numFmtId="0" fontId="6" fillId="0" borderId="0" xfId="0" applyFont="1"/>
    <xf numFmtId="0" fontId="7" fillId="0" borderId="0" xfId="0" applyFont="1" applyBorder="1"/>
    <xf numFmtId="0" fontId="2" fillId="0" borderId="1" xfId="0" applyFont="1" applyBorder="1"/>
    <xf numFmtId="0" fontId="9" fillId="0" borderId="0" xfId="0" applyFont="1"/>
    <xf numFmtId="0" fontId="11" fillId="2" borderId="2" xfId="0" applyFont="1" applyFill="1" applyBorder="1" applyAlignment="1">
      <alignment horizontal="left"/>
    </xf>
    <xf numFmtId="0" fontId="10" fillId="0" borderId="3" xfId="0" applyFont="1" applyBorder="1" applyAlignment="1"/>
    <xf numFmtId="0" fontId="10" fillId="0" borderId="4" xfId="0" applyFont="1" applyBorder="1" applyAlignment="1"/>
    <xf numFmtId="0" fontId="10" fillId="0" borderId="5" xfId="0" applyFont="1" applyBorder="1" applyAlignment="1"/>
    <xf numFmtId="0" fontId="10" fillId="0" borderId="5" xfId="0" applyFont="1" applyBorder="1"/>
    <xf numFmtId="0" fontId="11" fillId="0" borderId="6" xfId="0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/>
    </xf>
    <xf numFmtId="0" fontId="13" fillId="0" borderId="9" xfId="0" applyFont="1" applyBorder="1" applyAlignment="1">
      <alignment wrapText="1"/>
    </xf>
    <xf numFmtId="0" fontId="13" fillId="0" borderId="12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horizontal="left"/>
    </xf>
    <xf numFmtId="0" fontId="11" fillId="0" borderId="1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13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Fill="1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left"/>
    </xf>
    <xf numFmtId="0" fontId="13" fillId="0" borderId="19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5" xfId="0" applyFont="1" applyBorder="1" applyAlignment="1"/>
    <xf numFmtId="0" fontId="11" fillId="0" borderId="13" xfId="0" applyFont="1" applyBorder="1" applyAlignment="1">
      <alignment vertical="center" wrapText="1"/>
    </xf>
    <xf numFmtId="0" fontId="13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21" xfId="0" applyFont="1" applyBorder="1" applyAlignment="1">
      <alignment horizontal="left" wrapText="1"/>
    </xf>
    <xf numFmtId="0" fontId="11" fillId="0" borderId="22" xfId="0" applyFont="1" applyBorder="1" applyAlignment="1">
      <alignment horizontal="left" wrapText="1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0" fontId="11" fillId="0" borderId="2" xfId="0" applyFont="1" applyFill="1" applyBorder="1" applyAlignment="1">
      <alignment horizontal="right"/>
    </xf>
    <xf numFmtId="0" fontId="11" fillId="0" borderId="23" xfId="0" applyFont="1" applyFill="1" applyBorder="1" applyAlignment="1">
      <alignment horizontal="right"/>
    </xf>
    <xf numFmtId="0" fontId="11" fillId="0" borderId="24" xfId="0" applyFont="1" applyBorder="1" applyAlignment="1">
      <alignment horizontal="left" wrapText="1"/>
    </xf>
    <xf numFmtId="0" fontId="11" fillId="0" borderId="25" xfId="0" applyFont="1" applyBorder="1" applyAlignment="1">
      <alignment horizontal="right"/>
    </xf>
    <xf numFmtId="0" fontId="13" fillId="0" borderId="26" xfId="0" applyFont="1" applyBorder="1" applyAlignment="1">
      <alignment horizontal="right"/>
    </xf>
    <xf numFmtId="0" fontId="11" fillId="0" borderId="19" xfId="0" applyFont="1" applyBorder="1"/>
    <xf numFmtId="0" fontId="11" fillId="0" borderId="27" xfId="0" applyFont="1" applyBorder="1" applyAlignment="1">
      <alignment horizontal="left" vertical="center"/>
    </xf>
    <xf numFmtId="0" fontId="11" fillId="0" borderId="27" xfId="0" applyFont="1" applyBorder="1" applyAlignment="1">
      <alignment horizontal="center" vertical="center"/>
    </xf>
    <xf numFmtId="0" fontId="11" fillId="0" borderId="18" xfId="0" applyFont="1" applyBorder="1" applyAlignment="1">
      <alignment horizontal="right" wrapText="1"/>
    </xf>
    <xf numFmtId="0" fontId="11" fillId="0" borderId="18" xfId="0" applyFont="1" applyFill="1" applyBorder="1" applyAlignment="1">
      <alignment horizontal="right"/>
    </xf>
    <xf numFmtId="0" fontId="11" fillId="0" borderId="28" xfId="0" applyFont="1" applyFill="1" applyBorder="1" applyAlignment="1">
      <alignment horizontal="right"/>
    </xf>
    <xf numFmtId="0" fontId="11" fillId="0" borderId="2" xfId="0" applyFont="1" applyBorder="1"/>
    <xf numFmtId="0" fontId="13" fillId="0" borderId="27" xfId="0" applyFont="1" applyBorder="1" applyAlignment="1">
      <alignment horizontal="left"/>
    </xf>
    <xf numFmtId="0" fontId="11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 wrapText="1"/>
    </xf>
    <xf numFmtId="0" fontId="11" fillId="0" borderId="18" xfId="0" applyFont="1" applyFill="1" applyBorder="1" applyAlignment="1">
      <alignment horizontal="right" vertical="center"/>
    </xf>
    <xf numFmtId="0" fontId="11" fillId="0" borderId="13" xfId="0" applyFont="1" applyBorder="1" applyAlignment="1">
      <alignment horizontal="right"/>
    </xf>
    <xf numFmtId="0" fontId="11" fillId="0" borderId="13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wrapText="1"/>
    </xf>
    <xf numFmtId="0" fontId="13" fillId="0" borderId="0" xfId="0" applyFont="1" applyBorder="1" applyAlignment="1">
      <alignment horizontal="right" wrapText="1"/>
    </xf>
    <xf numFmtId="0" fontId="11" fillId="0" borderId="0" xfId="0" applyFont="1" applyBorder="1" applyAlignment="1">
      <alignment horizontal="right" wrapText="1"/>
    </xf>
    <xf numFmtId="0" fontId="11" fillId="0" borderId="17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right" vertical="center"/>
    </xf>
    <xf numFmtId="0" fontId="11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 wrapText="1"/>
    </xf>
    <xf numFmtId="0" fontId="11" fillId="0" borderId="23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/>
    </xf>
    <xf numFmtId="0" fontId="11" fillId="0" borderId="29" xfId="0" applyFont="1" applyBorder="1" applyAlignment="1">
      <alignment horizontal="center" wrapText="1"/>
    </xf>
    <xf numFmtId="0" fontId="11" fillId="0" borderId="29" xfId="0" applyFont="1" applyBorder="1" applyAlignment="1">
      <alignment horizontal="right" vertical="center"/>
    </xf>
    <xf numFmtId="0" fontId="11" fillId="0" borderId="29" xfId="0" applyFont="1" applyBorder="1" applyAlignment="1">
      <alignment horizontal="right" vertical="center" wrapText="1"/>
    </xf>
    <xf numFmtId="0" fontId="11" fillId="0" borderId="30" xfId="0" applyFont="1" applyBorder="1" applyAlignment="1">
      <alignment horizontal="right" vertical="center" wrapText="1"/>
    </xf>
    <xf numFmtId="0" fontId="11" fillId="0" borderId="0" xfId="0" applyFont="1" applyBorder="1" applyAlignment="1">
      <alignment wrapText="1"/>
    </xf>
    <xf numFmtId="0" fontId="11" fillId="0" borderId="1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wrapText="1"/>
    </xf>
    <xf numFmtId="0" fontId="11" fillId="0" borderId="28" xfId="0" applyFont="1" applyBorder="1" applyAlignment="1">
      <alignment horizontal="right" vertical="center" wrapText="1"/>
    </xf>
    <xf numFmtId="0" fontId="11" fillId="0" borderId="25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17" xfId="0" applyFont="1" applyBorder="1" applyAlignment="1">
      <alignment horizontal="left" wrapText="1"/>
    </xf>
    <xf numFmtId="0" fontId="11" fillId="0" borderId="31" xfId="0" applyFont="1" applyBorder="1" applyAlignment="1">
      <alignment horizontal="left" wrapText="1"/>
    </xf>
    <xf numFmtId="0" fontId="11" fillId="0" borderId="13" xfId="0" applyFont="1" applyBorder="1"/>
    <xf numFmtId="0" fontId="11" fillId="0" borderId="2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left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Border="1" applyAlignment="1">
      <alignment horizontal="right" vertical="center"/>
    </xf>
    <xf numFmtId="0" fontId="11" fillId="0" borderId="25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right" vertical="center"/>
    </xf>
    <xf numFmtId="0" fontId="13" fillId="0" borderId="32" xfId="0" applyFont="1" applyBorder="1" applyAlignment="1">
      <alignment horizontal="right"/>
    </xf>
    <xf numFmtId="0" fontId="11" fillId="0" borderId="32" xfId="0" applyFont="1" applyBorder="1" applyAlignment="1">
      <alignment horizontal="right" vertical="center"/>
    </xf>
    <xf numFmtId="0" fontId="11" fillId="0" borderId="32" xfId="0" applyFont="1" applyFill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1" fillId="0" borderId="26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33" xfId="0" applyFont="1" applyFill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 wrapText="1"/>
    </xf>
    <xf numFmtId="0" fontId="11" fillId="0" borderId="22" xfId="0" applyFont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1" fillId="0" borderId="35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wrapText="1"/>
    </xf>
    <xf numFmtId="0" fontId="11" fillId="0" borderId="35" xfId="0" applyFont="1" applyBorder="1" applyAlignment="1">
      <alignment horizontal="right" vertical="center"/>
    </xf>
    <xf numFmtId="0" fontId="11" fillId="0" borderId="35" xfId="0" applyFont="1" applyBorder="1" applyAlignment="1">
      <alignment horizontal="right" vertical="center" wrapText="1"/>
    </xf>
    <xf numFmtId="0" fontId="11" fillId="0" borderId="33" xfId="0" applyFont="1" applyBorder="1" applyAlignment="1">
      <alignment horizontal="right" vertical="center" wrapText="1"/>
    </xf>
    <xf numFmtId="0" fontId="11" fillId="0" borderId="32" xfId="0" applyFont="1" applyBorder="1"/>
    <xf numFmtId="0" fontId="11" fillId="0" borderId="36" xfId="0" applyFont="1" applyBorder="1" applyAlignment="1">
      <alignment horizontal="left" vertical="center"/>
    </xf>
    <xf numFmtId="0" fontId="11" fillId="0" borderId="29" xfId="0" applyFont="1" applyBorder="1" applyAlignment="1">
      <alignment horizontal="right" wrapText="1"/>
    </xf>
    <xf numFmtId="0" fontId="11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1" fillId="0" borderId="2" xfId="2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right" vertical="center" wrapText="1"/>
    </xf>
    <xf numFmtId="0" fontId="11" fillId="0" borderId="28" xfId="0" applyFont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1" fillId="0" borderId="27" xfId="0" applyFont="1" applyFill="1" applyBorder="1" applyAlignment="1">
      <alignment horizontal="left" wrapText="1"/>
    </xf>
    <xf numFmtId="0" fontId="11" fillId="0" borderId="27" xfId="0" applyFont="1" applyBorder="1" applyAlignment="1">
      <alignment horizontal="right" vertical="center"/>
    </xf>
    <xf numFmtId="0" fontId="11" fillId="0" borderId="27" xfId="0" applyFont="1" applyFill="1" applyBorder="1" applyAlignment="1">
      <alignment horizontal="right" vertical="center"/>
    </xf>
    <xf numFmtId="0" fontId="11" fillId="0" borderId="37" xfId="0" applyFont="1" applyBorder="1" applyAlignment="1">
      <alignment vertical="center"/>
    </xf>
    <xf numFmtId="0" fontId="11" fillId="0" borderId="38" xfId="0" applyFont="1" applyFill="1" applyBorder="1" applyAlignment="1">
      <alignment horizontal="right" vertical="center"/>
    </xf>
    <xf numFmtId="0" fontId="11" fillId="0" borderId="3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vertical="center"/>
    </xf>
    <xf numFmtId="0" fontId="13" fillId="0" borderId="0" xfId="0" applyFont="1" applyBorder="1" applyAlignment="1"/>
    <xf numFmtId="0" fontId="11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/>
    </xf>
    <xf numFmtId="0" fontId="11" fillId="0" borderId="13" xfId="0" applyFont="1" applyBorder="1" applyAlignment="1">
      <alignment horizontal="left" vertical="center"/>
    </xf>
    <xf numFmtId="0" fontId="13" fillId="0" borderId="26" xfId="0" applyFont="1" applyBorder="1" applyAlignment="1">
      <alignment horizontal="right" vertical="center"/>
    </xf>
    <xf numFmtId="0" fontId="11" fillId="0" borderId="26" xfId="0" applyFont="1" applyBorder="1"/>
    <xf numFmtId="0" fontId="13" fillId="0" borderId="0" xfId="0" applyFont="1" applyBorder="1" applyAlignment="1">
      <alignment vertical="center"/>
    </xf>
    <xf numFmtId="0" fontId="13" fillId="0" borderId="26" xfId="0" applyFont="1" applyBorder="1" applyAlignment="1"/>
    <xf numFmtId="0" fontId="13" fillId="0" borderId="32" xfId="0" applyFont="1" applyBorder="1" applyAlignment="1">
      <alignment vertical="center"/>
    </xf>
    <xf numFmtId="0" fontId="11" fillId="0" borderId="26" xfId="0" applyFont="1" applyBorder="1" applyAlignment="1">
      <alignment horizontal="center"/>
    </xf>
    <xf numFmtId="0" fontId="0" fillId="0" borderId="0" xfId="0" applyBorder="1"/>
    <xf numFmtId="0" fontId="13" fillId="0" borderId="32" xfId="0" applyFont="1" applyBorder="1" applyAlignment="1">
      <alignment horizontal="right" wrapText="1"/>
    </xf>
    <xf numFmtId="0" fontId="13" fillId="0" borderId="26" xfId="0" applyFont="1" applyBorder="1" applyAlignment="1">
      <alignment horizontal="right" wrapText="1"/>
    </xf>
    <xf numFmtId="0" fontId="11" fillId="0" borderId="18" xfId="0" applyFont="1" applyBorder="1" applyAlignment="1">
      <alignment horizontal="left" wrapText="1"/>
    </xf>
    <xf numFmtId="0" fontId="11" fillId="0" borderId="25" xfId="0" applyFont="1" applyBorder="1" applyAlignment="1">
      <alignment horizontal="center" wrapText="1"/>
    </xf>
    <xf numFmtId="0" fontId="11" fillId="0" borderId="39" xfId="0" applyFont="1" applyBorder="1"/>
    <xf numFmtId="0" fontId="11" fillId="0" borderId="27" xfId="0" applyFont="1" applyBorder="1" applyAlignment="1">
      <alignment horizontal="left" wrapText="1"/>
    </xf>
    <xf numFmtId="0" fontId="11" fillId="0" borderId="27" xfId="0" applyFont="1" applyBorder="1" applyAlignment="1">
      <alignment horizontal="center" wrapText="1"/>
    </xf>
    <xf numFmtId="0" fontId="11" fillId="0" borderId="27" xfId="0" applyFont="1" applyFill="1" applyBorder="1" applyAlignment="1">
      <alignment horizontal="right"/>
    </xf>
    <xf numFmtId="0" fontId="11" fillId="0" borderId="29" xfId="0" applyFont="1" applyBorder="1" applyAlignment="1">
      <alignment horizontal="left"/>
    </xf>
    <xf numFmtId="0" fontId="11" fillId="0" borderId="29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1" fillId="0" borderId="29" xfId="0" applyFont="1" applyFill="1" applyBorder="1" applyAlignment="1">
      <alignment horizontal="right"/>
    </xf>
    <xf numFmtId="0" fontId="11" fillId="0" borderId="18" xfId="0" applyFont="1" applyBorder="1" applyAlignment="1">
      <alignment wrapText="1"/>
    </xf>
    <xf numFmtId="0" fontId="11" fillId="0" borderId="18" xfId="0" applyFont="1" applyBorder="1" applyAlignment="1"/>
    <xf numFmtId="0" fontId="11" fillId="0" borderId="28" xfId="0" applyFont="1" applyBorder="1" applyAlignment="1">
      <alignment wrapText="1"/>
    </xf>
    <xf numFmtId="0" fontId="11" fillId="0" borderId="25" xfId="0" applyFont="1" applyBorder="1"/>
    <xf numFmtId="0" fontId="11" fillId="0" borderId="18" xfId="0" applyFont="1" applyBorder="1"/>
    <xf numFmtId="0" fontId="11" fillId="0" borderId="25" xfId="0" applyFont="1" applyBorder="1" applyAlignment="1"/>
    <xf numFmtId="0" fontId="11" fillId="0" borderId="31" xfId="0" applyFont="1" applyBorder="1" applyAlignment="1">
      <alignment horizontal="left" vertical="center"/>
    </xf>
    <xf numFmtId="0" fontId="11" fillId="0" borderId="29" xfId="0" applyFont="1" applyBorder="1" applyAlignment="1">
      <alignment horizontal="right"/>
    </xf>
    <xf numFmtId="0" fontId="11" fillId="0" borderId="30" xfId="0" applyFont="1" applyFill="1" applyBorder="1" applyAlignment="1">
      <alignment horizontal="right"/>
    </xf>
    <xf numFmtId="0" fontId="10" fillId="0" borderId="5" xfId="0" applyFont="1" applyBorder="1" applyAlignment="1">
      <alignment vertical="center"/>
    </xf>
    <xf numFmtId="0" fontId="11" fillId="0" borderId="9" xfId="0" applyFont="1" applyBorder="1"/>
    <xf numFmtId="0" fontId="13" fillId="0" borderId="2" xfId="0" applyFont="1" applyBorder="1"/>
    <xf numFmtId="0" fontId="13" fillId="0" borderId="13" xfId="0" applyFont="1" applyBorder="1"/>
    <xf numFmtId="0" fontId="13" fillId="0" borderId="0" xfId="0" applyFont="1" applyBorder="1"/>
    <xf numFmtId="0" fontId="13" fillId="0" borderId="34" xfId="0" applyFont="1" applyBorder="1" applyAlignment="1">
      <alignment horizontal="right"/>
    </xf>
    <xf numFmtId="0" fontId="11" fillId="0" borderId="0" xfId="0" applyFont="1" applyFill="1" applyBorder="1" applyAlignment="1">
      <alignment horizontal="right" vertical="center"/>
    </xf>
    <xf numFmtId="0" fontId="14" fillId="0" borderId="0" xfId="0" applyFont="1"/>
    <xf numFmtId="0" fontId="15" fillId="0" borderId="0" xfId="0" applyFont="1"/>
    <xf numFmtId="0" fontId="11" fillId="2" borderId="22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left" vertical="center"/>
    </xf>
    <xf numFmtId="0" fontId="11" fillId="0" borderId="22" xfId="0" applyFont="1" applyBorder="1" applyAlignment="1">
      <alignment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31" xfId="0" applyFont="1" applyFill="1" applyBorder="1" applyAlignment="1">
      <alignment vertical="center"/>
    </xf>
    <xf numFmtId="0" fontId="11" fillId="2" borderId="29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vertical="center"/>
    </xf>
    <xf numFmtId="0" fontId="11" fillId="0" borderId="29" xfId="0" applyFont="1" applyFill="1" applyBorder="1" applyAlignment="1">
      <alignment vertical="center"/>
    </xf>
    <xf numFmtId="0" fontId="11" fillId="0" borderId="30" xfId="0" applyFont="1" applyFill="1" applyBorder="1" applyAlignment="1">
      <alignment vertical="center"/>
    </xf>
    <xf numFmtId="0" fontId="11" fillId="2" borderId="29" xfId="0" applyFont="1" applyFill="1" applyBorder="1" applyAlignment="1">
      <alignment horizontal="left" vertical="center"/>
    </xf>
    <xf numFmtId="0" fontId="11" fillId="0" borderId="40" xfId="0" applyFont="1" applyBorder="1" applyAlignment="1">
      <alignment horizontal="right" vertical="center" wrapText="1"/>
    </xf>
    <xf numFmtId="0" fontId="11" fillId="0" borderId="27" xfId="0" applyFont="1" applyBorder="1" applyAlignment="1">
      <alignment horizontal="right" wrapText="1"/>
    </xf>
    <xf numFmtId="0" fontId="11" fillId="0" borderId="27" xfId="0" applyFont="1" applyBorder="1" applyAlignment="1">
      <alignment horizontal="right"/>
    </xf>
    <xf numFmtId="0" fontId="11" fillId="0" borderId="38" xfId="0" applyFont="1" applyBorder="1" applyAlignment="1">
      <alignment horizontal="right" wrapText="1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/>
    </xf>
    <xf numFmtId="0" fontId="11" fillId="0" borderId="18" xfId="0" applyFont="1" applyBorder="1" applyAlignment="1">
      <alignment horizontal="center"/>
    </xf>
    <xf numFmtId="0" fontId="11" fillId="0" borderId="18" xfId="0" applyFont="1" applyBorder="1" applyAlignment="1">
      <alignment horizontal="right"/>
    </xf>
    <xf numFmtId="0" fontId="11" fillId="0" borderId="22" xfId="0" applyFont="1" applyBorder="1" applyAlignment="1">
      <alignment horizontal="left"/>
    </xf>
    <xf numFmtId="0" fontId="11" fillId="0" borderId="31" xfId="0" applyFont="1" applyBorder="1" applyAlignment="1">
      <alignment horizontal="left"/>
    </xf>
    <xf numFmtId="0" fontId="11" fillId="0" borderId="18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27" xfId="0" applyFont="1" applyBorder="1"/>
    <xf numFmtId="0" fontId="11" fillId="0" borderId="27" xfId="0" applyFont="1" applyBorder="1" applyAlignment="1"/>
    <xf numFmtId="0" fontId="11" fillId="0" borderId="41" xfId="0" applyFont="1" applyBorder="1" applyAlignment="1">
      <alignment horizontal="left"/>
    </xf>
    <xf numFmtId="0" fontId="11" fillId="0" borderId="42" xfId="0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11" fillId="0" borderId="35" xfId="0" applyFont="1" applyBorder="1"/>
    <xf numFmtId="0" fontId="11" fillId="0" borderId="43" xfId="0" applyFont="1" applyBorder="1" applyAlignment="1">
      <alignment horizontal="center"/>
    </xf>
    <xf numFmtId="0" fontId="11" fillId="0" borderId="19" xfId="0" applyFont="1" applyBorder="1" applyAlignment="1">
      <alignment horizontal="left"/>
    </xf>
    <xf numFmtId="0" fontId="11" fillId="0" borderId="29" xfId="0" applyFont="1" applyFill="1" applyBorder="1" applyAlignment="1">
      <alignment horizontal="left"/>
    </xf>
    <xf numFmtId="0" fontId="11" fillId="0" borderId="2" xfId="0" applyFont="1" applyBorder="1" applyAlignment="1"/>
    <xf numFmtId="0" fontId="11" fillId="0" borderId="2" xfId="0" applyFont="1" applyFill="1" applyBorder="1" applyAlignment="1"/>
    <xf numFmtId="0" fontId="11" fillId="0" borderId="23" xfId="0" applyFont="1" applyFill="1" applyBorder="1" applyAlignment="1"/>
    <xf numFmtId="0" fontId="11" fillId="0" borderId="29" xfId="0" applyFont="1" applyBorder="1" applyAlignment="1"/>
    <xf numFmtId="0" fontId="11" fillId="0" borderId="29" xfId="0" applyFont="1" applyFill="1" applyBorder="1" applyAlignment="1"/>
    <xf numFmtId="0" fontId="11" fillId="0" borderId="30" xfId="0" applyFont="1" applyFill="1" applyBorder="1" applyAlignment="1"/>
    <xf numFmtId="0" fontId="10" fillId="0" borderId="18" xfId="0" applyFont="1" applyFill="1" applyBorder="1" applyAlignment="1">
      <alignment horizontal="center" vertical="center"/>
    </xf>
    <xf numFmtId="15" fontId="10" fillId="0" borderId="2" xfId="0" applyNumberFormat="1" applyFont="1" applyFill="1" applyBorder="1" applyAlignment="1">
      <alignment horizontal="center" vertical="center"/>
    </xf>
    <xf numFmtId="0" fontId="11" fillId="0" borderId="3" xfId="0" applyFont="1" applyBorder="1" applyAlignment="1"/>
    <xf numFmtId="0" fontId="11" fillId="0" borderId="44" xfId="0" applyFont="1" applyBorder="1" applyAlignment="1"/>
    <xf numFmtId="0" fontId="13" fillId="0" borderId="2" xfId="0" applyFont="1" applyBorder="1" applyAlignment="1">
      <alignment vertical="center" wrapText="1"/>
    </xf>
    <xf numFmtId="0" fontId="11" fillId="0" borderId="2" xfId="0" applyFont="1" applyBorder="1" applyAlignment="1">
      <alignment wrapText="1"/>
    </xf>
    <xf numFmtId="0" fontId="11" fillId="0" borderId="19" xfId="0" applyFont="1" applyBorder="1" applyAlignment="1">
      <alignment vertical="center" wrapText="1"/>
    </xf>
    <xf numFmtId="0" fontId="11" fillId="0" borderId="2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1" fillId="2" borderId="18" xfId="0" applyFont="1" applyFill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45" xfId="0" applyFont="1" applyBorder="1" applyAlignment="1">
      <alignment wrapText="1"/>
    </xf>
    <xf numFmtId="0" fontId="11" fillId="0" borderId="18" xfId="0" applyFont="1" applyFill="1" applyBorder="1" applyAlignment="1"/>
    <xf numFmtId="0" fontId="11" fillId="0" borderId="28" xfId="0" applyFont="1" applyFill="1" applyBorder="1" applyAlignment="1"/>
    <xf numFmtId="0" fontId="13" fillId="0" borderId="8" xfId="0" applyFont="1" applyFill="1" applyBorder="1" applyAlignment="1">
      <alignment horizontal="center"/>
    </xf>
    <xf numFmtId="0" fontId="11" fillId="3" borderId="2" xfId="1" applyFont="1" applyBorder="1" applyAlignment="1">
      <alignment horizontal="left" vertical="center"/>
    </xf>
    <xf numFmtId="0" fontId="11" fillId="3" borderId="2" xfId="1" applyFont="1" applyBorder="1" applyAlignment="1">
      <alignment horizontal="left"/>
    </xf>
    <xf numFmtId="0" fontId="11" fillId="3" borderId="2" xfId="1" applyFont="1" applyBorder="1" applyAlignment="1">
      <alignment horizontal="center"/>
    </xf>
    <xf numFmtId="0" fontId="11" fillId="3" borderId="2" xfId="1" applyFont="1" applyBorder="1" applyAlignment="1">
      <alignment horizontal="right" vertical="center" wrapText="1"/>
    </xf>
    <xf numFmtId="0" fontId="11" fillId="3" borderId="2" xfId="1" applyFont="1" applyBorder="1" applyAlignment="1">
      <alignment horizontal="right" vertical="center"/>
    </xf>
    <xf numFmtId="0" fontId="11" fillId="3" borderId="2" xfId="1" applyFont="1" applyBorder="1" applyAlignment="1">
      <alignment horizontal="left" vertical="center" wrapText="1"/>
    </xf>
    <xf numFmtId="0" fontId="11" fillId="3" borderId="2" xfId="1" applyFont="1" applyBorder="1" applyAlignment="1">
      <alignment horizontal="center" vertical="center" wrapText="1"/>
    </xf>
    <xf numFmtId="0" fontId="11" fillId="0" borderId="2" xfId="2" applyFont="1" applyBorder="1"/>
    <xf numFmtId="0" fontId="13" fillId="0" borderId="46" xfId="0" applyFont="1" applyFill="1" applyBorder="1" applyAlignment="1">
      <alignment horizontal="center"/>
    </xf>
    <xf numFmtId="0" fontId="11" fillId="0" borderId="19" xfId="0" applyFont="1" applyBorder="1" applyAlignment="1">
      <alignment horizontal="right"/>
    </xf>
    <xf numFmtId="0" fontId="11" fillId="0" borderId="27" xfId="0" applyFont="1" applyBorder="1" applyAlignment="1">
      <alignment horizontal="right" vertical="top" wrapText="1"/>
    </xf>
    <xf numFmtId="0" fontId="11" fillId="2" borderId="35" xfId="0" applyFont="1" applyFill="1" applyBorder="1" applyAlignment="1">
      <alignment horizontal="left"/>
    </xf>
    <xf numFmtId="0" fontId="11" fillId="0" borderId="35" xfId="0" applyFont="1" applyBorder="1" applyAlignment="1">
      <alignment horizontal="left"/>
    </xf>
    <xf numFmtId="0" fontId="11" fillId="0" borderId="35" xfId="0" applyFont="1" applyBorder="1" applyAlignment="1">
      <alignment horizontal="right" wrapText="1"/>
    </xf>
    <xf numFmtId="0" fontId="11" fillId="0" borderId="35" xfId="0" applyFont="1" applyFill="1" applyBorder="1" applyAlignment="1">
      <alignment horizontal="right"/>
    </xf>
    <xf numFmtId="0" fontId="11" fillId="0" borderId="35" xfId="0" applyFont="1" applyBorder="1" applyAlignment="1">
      <alignment horizontal="right"/>
    </xf>
    <xf numFmtId="0" fontId="11" fillId="0" borderId="33" xfId="0" applyFont="1" applyFill="1" applyBorder="1" applyAlignment="1">
      <alignment horizontal="right"/>
    </xf>
    <xf numFmtId="0" fontId="11" fillId="0" borderId="2" xfId="0" quotePrefix="1" applyFont="1" applyBorder="1" applyAlignment="1">
      <alignment horizontal="right"/>
    </xf>
    <xf numFmtId="0" fontId="11" fillId="2" borderId="25" xfId="0" applyFont="1" applyFill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11" fillId="0" borderId="25" xfId="0" applyFont="1" applyBorder="1" applyAlignment="1">
      <alignment horizontal="right" wrapText="1"/>
    </xf>
    <xf numFmtId="0" fontId="11" fillId="0" borderId="25" xfId="0" applyFont="1" applyFill="1" applyBorder="1" applyAlignment="1">
      <alignment horizontal="right"/>
    </xf>
    <xf numFmtId="0" fontId="11" fillId="0" borderId="40" xfId="0" applyFont="1" applyFill="1" applyBorder="1" applyAlignment="1">
      <alignment horizontal="right"/>
    </xf>
    <xf numFmtId="0" fontId="11" fillId="0" borderId="36" xfId="0" applyFont="1" applyBorder="1" applyAlignment="1">
      <alignment horizontal="center" vertical="center"/>
    </xf>
    <xf numFmtId="0" fontId="11" fillId="0" borderId="27" xfId="0" applyFont="1" applyBorder="1" applyAlignment="1">
      <alignment horizontal="left"/>
    </xf>
    <xf numFmtId="0" fontId="11" fillId="0" borderId="5" xfId="0" applyFont="1" applyBorder="1" applyAlignment="1">
      <alignment horizontal="left" vertical="center"/>
    </xf>
    <xf numFmtId="0" fontId="11" fillId="0" borderId="28" xfId="0" applyFont="1" applyFill="1" applyBorder="1" applyAlignment="1">
      <alignment horizontal="right" vertical="center"/>
    </xf>
    <xf numFmtId="0" fontId="11" fillId="0" borderId="31" xfId="0" applyFont="1" applyBorder="1" applyAlignment="1">
      <alignment horizontal="left" vertical="center" wrapText="1"/>
    </xf>
    <xf numFmtId="0" fontId="11" fillId="0" borderId="2" xfId="0" quotePrefix="1" applyFont="1" applyBorder="1" applyAlignment="1">
      <alignment horizontal="right" vertical="center"/>
    </xf>
    <xf numFmtId="0" fontId="11" fillId="0" borderId="47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11" fillId="0" borderId="29" xfId="0" quotePrefix="1" applyFont="1" applyBorder="1" applyAlignment="1">
      <alignment horizontal="right" vertical="center"/>
    </xf>
    <xf numFmtId="0" fontId="11" fillId="0" borderId="38" xfId="0" applyFont="1" applyBorder="1" applyAlignment="1">
      <alignment horizontal="right" vertical="center" wrapText="1"/>
    </xf>
    <xf numFmtId="0" fontId="11" fillId="0" borderId="28" xfId="0" applyFont="1" applyBorder="1" applyAlignment="1">
      <alignment horizontal="right" vertical="center"/>
    </xf>
    <xf numFmtId="0" fontId="11" fillId="0" borderId="2" xfId="4" applyFont="1" applyFill="1" applyBorder="1" applyAlignment="1">
      <alignment horizontal="left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wrapText="1"/>
    </xf>
    <xf numFmtId="0" fontId="11" fillId="0" borderId="2" xfId="4" quotePrefix="1" applyFont="1" applyFill="1" applyBorder="1" applyAlignment="1">
      <alignment horizontal="right" vertical="center"/>
    </xf>
    <xf numFmtId="0" fontId="11" fillId="0" borderId="2" xfId="4" applyFont="1" applyFill="1" applyBorder="1" applyAlignment="1">
      <alignment horizontal="right" vertical="center" wrapText="1"/>
    </xf>
    <xf numFmtId="0" fontId="11" fillId="0" borderId="2" xfId="4" applyFont="1" applyFill="1" applyBorder="1" applyAlignment="1">
      <alignment horizontal="right" vertical="center"/>
    </xf>
    <xf numFmtId="0" fontId="11" fillId="0" borderId="57" xfId="4" applyFont="1" applyFill="1" applyBorder="1" applyAlignment="1">
      <alignment horizontal="left" vertical="center" wrapText="1"/>
    </xf>
    <xf numFmtId="0" fontId="11" fillId="0" borderId="57" xfId="4" applyFont="1" applyFill="1" applyBorder="1" applyAlignment="1">
      <alignment horizontal="center" vertical="center" wrapText="1"/>
    </xf>
    <xf numFmtId="0" fontId="11" fillId="0" borderId="57" xfId="4" applyFont="1" applyFill="1" applyBorder="1"/>
    <xf numFmtId="0" fontId="11" fillId="0" borderId="57" xfId="4" applyFont="1" applyFill="1" applyBorder="1" applyAlignment="1">
      <alignment horizontal="right" vertical="center"/>
    </xf>
    <xf numFmtId="0" fontId="11" fillId="0" borderId="57" xfId="4" applyFont="1" applyFill="1" applyBorder="1" applyAlignment="1">
      <alignment horizontal="right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right" vertical="center" wrapText="1"/>
    </xf>
    <xf numFmtId="0" fontId="11" fillId="0" borderId="19" xfId="0" applyFont="1" applyFill="1" applyBorder="1" applyAlignment="1">
      <alignment horizontal="right" vertical="center"/>
    </xf>
    <xf numFmtId="0" fontId="11" fillId="0" borderId="20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13" xfId="0" applyFont="1" applyFill="1" applyBorder="1" applyAlignment="1">
      <alignment vertical="center"/>
    </xf>
    <xf numFmtId="9" fontId="0" fillId="0" borderId="0" xfId="3" applyFont="1"/>
    <xf numFmtId="0" fontId="11" fillId="0" borderId="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right"/>
    </xf>
    <xf numFmtId="0" fontId="13" fillId="0" borderId="13" xfId="0" applyFont="1" applyBorder="1" applyAlignment="1">
      <alignment horizontal="right"/>
    </xf>
    <xf numFmtId="0" fontId="13" fillId="0" borderId="7" xfId="0" applyFont="1" applyBorder="1" applyAlignment="1">
      <alignment horizontal="right" wrapText="1"/>
    </xf>
    <xf numFmtId="0" fontId="13" fillId="0" borderId="13" xfId="0" applyFont="1" applyBorder="1" applyAlignment="1">
      <alignment horizontal="right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34" xfId="0" applyFont="1" applyFill="1" applyBorder="1" applyAlignment="1">
      <alignment horizontal="left" vertical="center" wrapText="1"/>
    </xf>
    <xf numFmtId="0" fontId="13" fillId="0" borderId="53" xfId="0" applyFont="1" applyFill="1" applyBorder="1" applyAlignment="1">
      <alignment horizontal="left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34" xfId="2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right"/>
    </xf>
    <xf numFmtId="0" fontId="13" fillId="0" borderId="6" xfId="0" applyFont="1" applyBorder="1" applyAlignment="1">
      <alignment horizontal="right" wrapText="1"/>
    </xf>
    <xf numFmtId="0" fontId="13" fillId="0" borderId="34" xfId="0" applyFont="1" applyBorder="1" applyAlignment="1">
      <alignment horizontal="right" wrapText="1"/>
    </xf>
    <xf numFmtId="0" fontId="13" fillId="0" borderId="15" xfId="0" applyFont="1" applyBorder="1" applyAlignment="1">
      <alignment horizontal="right" wrapText="1"/>
    </xf>
    <xf numFmtId="0" fontId="13" fillId="0" borderId="48" xfId="0" applyFont="1" applyBorder="1" applyAlignment="1">
      <alignment horizontal="right" wrapText="1"/>
    </xf>
    <xf numFmtId="0" fontId="13" fillId="0" borderId="19" xfId="0" applyFont="1" applyBorder="1" applyAlignment="1">
      <alignment horizontal="right" wrapText="1"/>
    </xf>
    <xf numFmtId="0" fontId="11" fillId="0" borderId="13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1" fillId="0" borderId="53" xfId="2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53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right"/>
    </xf>
    <xf numFmtId="0" fontId="13" fillId="0" borderId="9" xfId="0" applyFont="1" applyBorder="1" applyAlignment="1">
      <alignment horizontal="right"/>
    </xf>
    <xf numFmtId="0" fontId="13" fillId="0" borderId="2" xfId="0" applyFont="1" applyBorder="1" applyAlignment="1">
      <alignment horizontal="right" wrapText="1"/>
    </xf>
    <xf numFmtId="0" fontId="13" fillId="0" borderId="6" xfId="2" applyFont="1" applyFill="1" applyBorder="1" applyAlignment="1">
      <alignment horizontal="center" vertical="center" wrapText="1"/>
    </xf>
    <xf numFmtId="0" fontId="13" fillId="0" borderId="34" xfId="2" applyFont="1" applyFill="1" applyBorder="1" applyAlignment="1">
      <alignment horizontal="center" vertical="center" wrapText="1"/>
    </xf>
    <xf numFmtId="0" fontId="13" fillId="0" borderId="53" xfId="2" applyFont="1" applyFill="1" applyBorder="1" applyAlignment="1">
      <alignment horizontal="center" vertical="center" wrapText="1"/>
    </xf>
    <xf numFmtId="0" fontId="13" fillId="0" borderId="4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54" xfId="0" applyFont="1" applyBorder="1" applyAlignment="1">
      <alignment horizontal="right"/>
    </xf>
    <xf numFmtId="0" fontId="13" fillId="0" borderId="7" xfId="0" applyFont="1" applyBorder="1" applyAlignment="1">
      <alignment horizontal="right" vertical="center" wrapText="1"/>
    </xf>
    <xf numFmtId="0" fontId="13" fillId="0" borderId="13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/>
    </xf>
    <xf numFmtId="0" fontId="13" fillId="0" borderId="48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1" fillId="0" borderId="9" xfId="2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right"/>
    </xf>
    <xf numFmtId="0" fontId="13" fillId="0" borderId="34" xfId="0" applyFont="1" applyBorder="1" applyAlignment="1">
      <alignment horizontal="right"/>
    </xf>
    <xf numFmtId="0" fontId="13" fillId="0" borderId="50" xfId="0" applyFont="1" applyBorder="1" applyAlignment="1">
      <alignment horizontal="right"/>
    </xf>
    <xf numFmtId="0" fontId="13" fillId="0" borderId="26" xfId="0" applyFont="1" applyBorder="1" applyAlignment="1">
      <alignment horizontal="right"/>
    </xf>
    <xf numFmtId="0" fontId="13" fillId="0" borderId="51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3" fillId="0" borderId="52" xfId="0" applyFont="1" applyBorder="1" applyAlignment="1">
      <alignment horizontal="right"/>
    </xf>
    <xf numFmtId="15" fontId="10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3" fillId="0" borderId="49" xfId="0" applyFont="1" applyFill="1" applyBorder="1" applyAlignment="1">
      <alignment horizontal="left" vertical="center" wrapText="1"/>
    </xf>
    <xf numFmtId="0" fontId="13" fillId="0" borderId="32" xfId="0" applyFont="1" applyFill="1" applyBorder="1" applyAlignment="1">
      <alignment horizontal="left" vertical="center" wrapText="1"/>
    </xf>
    <xf numFmtId="0" fontId="13" fillId="0" borderId="46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15" fontId="10" fillId="0" borderId="2" xfId="0" applyNumberFormat="1" applyFont="1" applyFill="1" applyBorder="1" applyAlignment="1">
      <alignment horizontal="center" vertical="center"/>
    </xf>
    <xf numFmtId="15" fontId="10" fillId="4" borderId="5" xfId="0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15" fontId="10" fillId="5" borderId="2" xfId="0" applyNumberFormat="1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</cellXfs>
  <cellStyles count="5">
    <cellStyle name="Cálculo" xfId="1" builtinId="22"/>
    <cellStyle name="Normal" xfId="0" builtinId="0"/>
    <cellStyle name="Normal_Hoja1_1" xfId="2"/>
    <cellStyle name="Porcentaje" xfId="3" builtinId="5"/>
    <cellStyle name="Salida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95250</xdr:rowOff>
    </xdr:from>
    <xdr:to>
      <xdr:col>0</xdr:col>
      <xdr:colOff>1400175</xdr:colOff>
      <xdr:row>4</xdr:row>
      <xdr:rowOff>180975</xdr:rowOff>
    </xdr:to>
    <xdr:pic>
      <xdr:nvPicPr>
        <xdr:cNvPr id="1176" name="2 Imagen" descr="escudo_unach.bmp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95250"/>
          <a:ext cx="10001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1"/>
  <sheetViews>
    <sheetView tabSelected="1" showWhiteSpace="0" view="pageLayout" zoomScaleNormal="90" zoomScaleSheetLayoutView="100" workbookViewId="0">
      <selection activeCell="A11" sqref="A11"/>
    </sheetView>
  </sheetViews>
  <sheetFormatPr baseColWidth="10" defaultRowHeight="15" x14ac:dyDescent="0.25"/>
  <cols>
    <col min="1" max="1" width="25.7109375" style="9" customWidth="1"/>
    <col min="2" max="2" width="29.42578125" customWidth="1"/>
    <col min="3" max="3" width="11.28515625" customWidth="1"/>
    <col min="4" max="4" width="1.85546875" hidden="1" customWidth="1"/>
    <col min="5" max="5" width="5.28515625" customWidth="1"/>
    <col min="6" max="12" width="4.28515625" customWidth="1"/>
    <col min="13" max="13" width="5.28515625" customWidth="1"/>
    <col min="14" max="14" width="5" customWidth="1"/>
    <col min="15" max="15" width="5.28515625" customWidth="1"/>
    <col min="16" max="16" width="5.140625" customWidth="1"/>
  </cols>
  <sheetData>
    <row r="1" spans="1:16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1" x14ac:dyDescent="0.35">
      <c r="A3" s="367" t="s">
        <v>0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</row>
    <row r="4" spans="1:16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.75" x14ac:dyDescent="0.25">
      <c r="A6" s="369" t="s">
        <v>184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69"/>
      <c r="P6" s="369"/>
    </row>
    <row r="7" spans="1:16" ht="28.5" x14ac:dyDescent="0.4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8.75" customHeight="1" x14ac:dyDescent="0.45">
      <c r="A8" s="8" t="s">
        <v>207</v>
      </c>
      <c r="B8" s="6"/>
      <c r="C8" s="12" t="s">
        <v>1</v>
      </c>
      <c r="D8" s="13"/>
      <c r="E8" s="14"/>
      <c r="F8" s="15"/>
      <c r="G8" s="15"/>
      <c r="H8" s="370" t="s">
        <v>2</v>
      </c>
      <c r="I8" s="370"/>
      <c r="J8" s="370"/>
      <c r="K8" s="370"/>
      <c r="L8" s="370"/>
      <c r="M8" s="370"/>
      <c r="N8" s="370"/>
      <c r="O8" s="370"/>
      <c r="P8" s="4"/>
    </row>
    <row r="9" spans="1:16" ht="12.75" customHeight="1" x14ac:dyDescent="0.45">
      <c r="A9" s="5"/>
      <c r="B9" s="7"/>
      <c r="C9" s="233" t="s">
        <v>3</v>
      </c>
      <c r="D9" s="371" t="s">
        <v>4</v>
      </c>
      <c r="E9" s="371"/>
      <c r="F9" s="371"/>
      <c r="G9" s="187"/>
      <c r="H9" s="372" t="s">
        <v>3</v>
      </c>
      <c r="I9" s="373"/>
      <c r="J9" s="374" t="s">
        <v>4</v>
      </c>
      <c r="K9" s="374"/>
      <c r="L9" s="371" t="s">
        <v>5</v>
      </c>
      <c r="M9" s="371"/>
      <c r="N9" s="375" t="s">
        <v>6</v>
      </c>
      <c r="O9" s="376"/>
      <c r="P9" s="4"/>
    </row>
    <row r="10" spans="1:16" ht="15.75" x14ac:dyDescent="0.25">
      <c r="A10" s="8" t="s">
        <v>208</v>
      </c>
      <c r="B10" s="6"/>
      <c r="C10" s="234">
        <v>41470</v>
      </c>
      <c r="D10" s="362">
        <v>41623</v>
      </c>
      <c r="E10" s="362"/>
      <c r="F10" s="362"/>
      <c r="G10" s="15"/>
      <c r="H10" s="363">
        <v>41379</v>
      </c>
      <c r="I10" s="364"/>
      <c r="J10" s="365">
        <v>41470</v>
      </c>
      <c r="K10" s="366"/>
      <c r="L10" s="353">
        <v>41562</v>
      </c>
      <c r="M10" s="354"/>
      <c r="N10" s="353">
        <v>41654</v>
      </c>
      <c r="O10" s="354"/>
      <c r="P10" s="6"/>
    </row>
    <row r="11" spans="1:16" ht="21" customHeight="1" x14ac:dyDescent="0.4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12.75" x14ac:dyDescent="0.2">
      <c r="A12" s="355" t="s">
        <v>7</v>
      </c>
      <c r="B12" s="355"/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</row>
    <row r="13" spans="1:16" ht="19.5" thickBot="1" x14ac:dyDescent="0.35">
      <c r="A13" s="5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3.5" thickBot="1" x14ac:dyDescent="0.25">
      <c r="A14" s="356" t="s">
        <v>8</v>
      </c>
      <c r="B14" s="357"/>
      <c r="C14" s="357"/>
      <c r="D14" s="357"/>
      <c r="E14" s="357"/>
      <c r="F14" s="357"/>
      <c r="G14" s="358"/>
      <c r="H14" s="359" t="s">
        <v>9</v>
      </c>
      <c r="I14" s="360"/>
      <c r="J14" s="360"/>
      <c r="K14" s="360"/>
      <c r="L14" s="360"/>
      <c r="M14" s="360"/>
      <c r="N14" s="360"/>
      <c r="O14" s="360"/>
      <c r="P14" s="361"/>
    </row>
    <row r="15" spans="1:16" ht="13.5" thickBot="1" x14ac:dyDescent="0.25">
      <c r="A15" s="16" t="s">
        <v>10</v>
      </c>
      <c r="B15" s="17" t="s">
        <v>58</v>
      </c>
      <c r="C15" s="18" t="s">
        <v>12</v>
      </c>
      <c r="D15" s="19"/>
      <c r="E15" s="313" t="s">
        <v>13</v>
      </c>
      <c r="F15" s="320"/>
      <c r="G15" s="344"/>
      <c r="H15" s="321" t="s">
        <v>14</v>
      </c>
      <c r="I15" s="320"/>
      <c r="J15" s="320"/>
      <c r="K15" s="320" t="s">
        <v>15</v>
      </c>
      <c r="L15" s="320"/>
      <c r="M15" s="320"/>
      <c r="N15" s="320" t="s">
        <v>16</v>
      </c>
      <c r="O15" s="320"/>
      <c r="P15" s="322"/>
    </row>
    <row r="16" spans="1:16" ht="23.25" thickBot="1" x14ac:dyDescent="0.25">
      <c r="A16" s="30" t="s">
        <v>17</v>
      </c>
      <c r="B16" s="31"/>
      <c r="C16" s="31"/>
      <c r="D16" s="31"/>
      <c r="E16" s="35" t="s">
        <v>18</v>
      </c>
      <c r="F16" s="247" t="s">
        <v>19</v>
      </c>
      <c r="G16" s="237" t="s">
        <v>20</v>
      </c>
      <c r="H16" s="38" t="s">
        <v>18</v>
      </c>
      <c r="I16" s="35" t="s">
        <v>19</v>
      </c>
      <c r="J16" s="35" t="s">
        <v>20</v>
      </c>
      <c r="K16" s="35" t="s">
        <v>18</v>
      </c>
      <c r="L16" s="35" t="s">
        <v>19</v>
      </c>
      <c r="M16" s="35" t="s">
        <v>20</v>
      </c>
      <c r="N16" s="35" t="s">
        <v>18</v>
      </c>
      <c r="O16" s="35" t="s">
        <v>19</v>
      </c>
      <c r="P16" s="36" t="s">
        <v>21</v>
      </c>
    </row>
    <row r="17" spans="1:16" ht="12.75" x14ac:dyDescent="0.2">
      <c r="A17" s="241" t="s">
        <v>22</v>
      </c>
      <c r="B17" s="242" t="s">
        <v>23</v>
      </c>
      <c r="C17" s="243" t="s">
        <v>24</v>
      </c>
      <c r="D17" s="98"/>
      <c r="E17" s="178">
        <v>109</v>
      </c>
      <c r="F17" s="244">
        <v>104</v>
      </c>
      <c r="G17" s="178">
        <f>SUM(E17,F17)</f>
        <v>213</v>
      </c>
      <c r="H17" s="178">
        <v>77</v>
      </c>
      <c r="I17" s="245">
        <v>76</v>
      </c>
      <c r="J17" s="245">
        <f t="shared" ref="J17:J27" si="0">SUM(H17:I17)</f>
        <v>153</v>
      </c>
      <c r="K17" s="245">
        <v>480</v>
      </c>
      <c r="L17" s="245">
        <v>544</v>
      </c>
      <c r="M17" s="245">
        <f>SUM(K17:L17)</f>
        <v>1024</v>
      </c>
      <c r="N17" s="245">
        <f>SUM(H17,K17)</f>
        <v>557</v>
      </c>
      <c r="O17" s="245">
        <f>SUM(I17,L17)</f>
        <v>620</v>
      </c>
      <c r="P17" s="246">
        <f>SUM(N17:O17)</f>
        <v>1177</v>
      </c>
    </row>
    <row r="18" spans="1:16" ht="12.75" x14ac:dyDescent="0.2">
      <c r="A18" s="196" t="s">
        <v>25</v>
      </c>
      <c r="B18" s="197" t="s">
        <v>23</v>
      </c>
      <c r="C18" s="89" t="s">
        <v>24</v>
      </c>
      <c r="D18" s="84"/>
      <c r="E18" s="227">
        <v>87</v>
      </c>
      <c r="F18" s="235">
        <v>57</v>
      </c>
      <c r="G18" s="238">
        <f t="shared" ref="G18:G28" si="1">SUM(E18,F18)</f>
        <v>144</v>
      </c>
      <c r="H18" s="227">
        <v>61</v>
      </c>
      <c r="I18" s="227">
        <v>45</v>
      </c>
      <c r="J18" s="228">
        <f t="shared" si="0"/>
        <v>106</v>
      </c>
      <c r="K18" s="227">
        <v>335</v>
      </c>
      <c r="L18" s="227">
        <v>432</v>
      </c>
      <c r="M18" s="228">
        <f t="shared" ref="M18:M28" si="2">SUM(K18:L18)</f>
        <v>767</v>
      </c>
      <c r="N18" s="228">
        <f t="shared" ref="N18:O28" si="3">SUM(H18,K18)</f>
        <v>396</v>
      </c>
      <c r="O18" s="228">
        <f t="shared" si="3"/>
        <v>477</v>
      </c>
      <c r="P18" s="229">
        <f t="shared" ref="P18:P44" si="4">SUM(N18:O18)</f>
        <v>873</v>
      </c>
    </row>
    <row r="19" spans="1:16" ht="12.75" x14ac:dyDescent="0.2">
      <c r="A19" s="196" t="s">
        <v>26</v>
      </c>
      <c r="B19" s="197" t="s">
        <v>23</v>
      </c>
      <c r="C19" s="89" t="s">
        <v>24</v>
      </c>
      <c r="D19" s="84"/>
      <c r="E19" s="227">
        <v>42</v>
      </c>
      <c r="F19" s="235">
        <v>64</v>
      </c>
      <c r="G19" s="238">
        <f t="shared" si="1"/>
        <v>106</v>
      </c>
      <c r="H19" s="227">
        <v>33</v>
      </c>
      <c r="I19" s="227">
        <v>71</v>
      </c>
      <c r="J19" s="228">
        <f t="shared" si="0"/>
        <v>104</v>
      </c>
      <c r="K19" s="227">
        <v>259</v>
      </c>
      <c r="L19" s="227">
        <v>645</v>
      </c>
      <c r="M19" s="228">
        <f t="shared" si="2"/>
        <v>904</v>
      </c>
      <c r="N19" s="228">
        <f t="shared" si="3"/>
        <v>292</v>
      </c>
      <c r="O19" s="228">
        <f t="shared" si="3"/>
        <v>716</v>
      </c>
      <c r="P19" s="229">
        <f t="shared" si="4"/>
        <v>1008</v>
      </c>
    </row>
    <row r="20" spans="1:16" ht="12.75" x14ac:dyDescent="0.2">
      <c r="A20" s="196" t="s">
        <v>27</v>
      </c>
      <c r="B20" s="197" t="s">
        <v>23</v>
      </c>
      <c r="C20" s="89" t="s">
        <v>24</v>
      </c>
      <c r="D20" s="84"/>
      <c r="E20" s="227">
        <v>55</v>
      </c>
      <c r="F20" s="235">
        <v>14</v>
      </c>
      <c r="G20" s="238">
        <f t="shared" si="1"/>
        <v>69</v>
      </c>
      <c r="H20" s="227">
        <v>63</v>
      </c>
      <c r="I20" s="227">
        <v>15</v>
      </c>
      <c r="J20" s="228">
        <f t="shared" si="0"/>
        <v>78</v>
      </c>
      <c r="K20" s="227">
        <v>387</v>
      </c>
      <c r="L20" s="227">
        <v>144</v>
      </c>
      <c r="M20" s="228">
        <f t="shared" si="2"/>
        <v>531</v>
      </c>
      <c r="N20" s="228">
        <f t="shared" si="3"/>
        <v>450</v>
      </c>
      <c r="O20" s="228">
        <f t="shared" si="3"/>
        <v>159</v>
      </c>
      <c r="P20" s="229">
        <f t="shared" si="4"/>
        <v>609</v>
      </c>
    </row>
    <row r="21" spans="1:16" ht="12.75" x14ac:dyDescent="0.2">
      <c r="A21" s="198" t="s">
        <v>28</v>
      </c>
      <c r="B21" s="197" t="s">
        <v>29</v>
      </c>
      <c r="C21" s="89" t="s">
        <v>24</v>
      </c>
      <c r="D21" s="84"/>
      <c r="E21" s="227">
        <v>11</v>
      </c>
      <c r="F21" s="235">
        <v>13</v>
      </c>
      <c r="G21" s="238">
        <f t="shared" si="1"/>
        <v>24</v>
      </c>
      <c r="H21" s="227">
        <v>15</v>
      </c>
      <c r="I21" s="227">
        <v>16</v>
      </c>
      <c r="J21" s="228">
        <f t="shared" si="0"/>
        <v>31</v>
      </c>
      <c r="K21" s="227">
        <v>78</v>
      </c>
      <c r="L21" s="227">
        <v>135</v>
      </c>
      <c r="M21" s="228">
        <f t="shared" si="2"/>
        <v>213</v>
      </c>
      <c r="N21" s="228">
        <f t="shared" si="3"/>
        <v>93</v>
      </c>
      <c r="O21" s="228">
        <f t="shared" si="3"/>
        <v>151</v>
      </c>
      <c r="P21" s="229">
        <f t="shared" si="4"/>
        <v>244</v>
      </c>
    </row>
    <row r="22" spans="1:16" ht="12.75" x14ac:dyDescent="0.2">
      <c r="A22" s="196" t="s">
        <v>30</v>
      </c>
      <c r="B22" s="197" t="s">
        <v>29</v>
      </c>
      <c r="C22" s="89" t="s">
        <v>24</v>
      </c>
      <c r="D22" s="84"/>
      <c r="E22" s="227">
        <v>0</v>
      </c>
      <c r="F22" s="235">
        <v>0</v>
      </c>
      <c r="G22" s="238">
        <f t="shared" si="1"/>
        <v>0</v>
      </c>
      <c r="H22" s="227">
        <v>0</v>
      </c>
      <c r="I22" s="227">
        <v>0</v>
      </c>
      <c r="J22" s="228">
        <f t="shared" si="0"/>
        <v>0</v>
      </c>
      <c r="K22" s="227">
        <v>5</v>
      </c>
      <c r="L22" s="227">
        <v>13</v>
      </c>
      <c r="M22" s="228">
        <f t="shared" si="2"/>
        <v>18</v>
      </c>
      <c r="N22" s="228">
        <f t="shared" si="3"/>
        <v>5</v>
      </c>
      <c r="O22" s="228">
        <f t="shared" si="3"/>
        <v>13</v>
      </c>
      <c r="P22" s="229">
        <f t="shared" si="4"/>
        <v>18</v>
      </c>
    </row>
    <row r="23" spans="1:16" ht="12.75" x14ac:dyDescent="0.2">
      <c r="A23" s="196" t="s">
        <v>31</v>
      </c>
      <c r="B23" s="197" t="s">
        <v>32</v>
      </c>
      <c r="C23" s="89" t="s">
        <v>24</v>
      </c>
      <c r="D23" s="84"/>
      <c r="E23" s="227">
        <v>0</v>
      </c>
      <c r="F23" s="235">
        <v>0</v>
      </c>
      <c r="G23" s="238">
        <f t="shared" si="1"/>
        <v>0</v>
      </c>
      <c r="H23" s="227">
        <v>0</v>
      </c>
      <c r="I23" s="227">
        <v>0</v>
      </c>
      <c r="J23" s="228">
        <v>0</v>
      </c>
      <c r="K23" s="227">
        <v>0</v>
      </c>
      <c r="L23" s="227">
        <v>0</v>
      </c>
      <c r="M23" s="228">
        <f t="shared" si="2"/>
        <v>0</v>
      </c>
      <c r="N23" s="228">
        <f t="shared" si="3"/>
        <v>0</v>
      </c>
      <c r="O23" s="228">
        <f t="shared" si="3"/>
        <v>0</v>
      </c>
      <c r="P23" s="229">
        <f t="shared" si="4"/>
        <v>0</v>
      </c>
    </row>
    <row r="24" spans="1:16" ht="12.75" x14ac:dyDescent="0.2">
      <c r="A24" s="196" t="s">
        <v>33</v>
      </c>
      <c r="B24" s="197" t="s">
        <v>32</v>
      </c>
      <c r="C24" s="89" t="s">
        <v>24</v>
      </c>
      <c r="D24" s="84"/>
      <c r="E24" s="227">
        <v>198</v>
      </c>
      <c r="F24" s="235">
        <v>49</v>
      </c>
      <c r="G24" s="238">
        <f t="shared" si="1"/>
        <v>247</v>
      </c>
      <c r="H24" s="227">
        <v>33</v>
      </c>
      <c r="I24" s="227">
        <v>168</v>
      </c>
      <c r="J24" s="228">
        <f t="shared" si="0"/>
        <v>201</v>
      </c>
      <c r="K24" s="227">
        <v>778</v>
      </c>
      <c r="L24" s="227">
        <v>162</v>
      </c>
      <c r="M24" s="228">
        <f t="shared" si="2"/>
        <v>940</v>
      </c>
      <c r="N24" s="228">
        <f t="shared" si="3"/>
        <v>811</v>
      </c>
      <c r="O24" s="228">
        <f t="shared" si="3"/>
        <v>330</v>
      </c>
      <c r="P24" s="229">
        <f t="shared" si="4"/>
        <v>1141</v>
      </c>
    </row>
    <row r="25" spans="1:16" ht="22.5" x14ac:dyDescent="0.2">
      <c r="A25" s="196" t="s">
        <v>34</v>
      </c>
      <c r="B25" s="199" t="s">
        <v>35</v>
      </c>
      <c r="C25" s="89" t="s">
        <v>24</v>
      </c>
      <c r="D25" s="84"/>
      <c r="E25" s="227">
        <v>0</v>
      </c>
      <c r="F25" s="235">
        <v>0</v>
      </c>
      <c r="G25" s="238">
        <f t="shared" si="1"/>
        <v>0</v>
      </c>
      <c r="H25" s="227">
        <v>2</v>
      </c>
      <c r="I25" s="227">
        <v>5</v>
      </c>
      <c r="J25" s="228">
        <f t="shared" si="0"/>
        <v>7</v>
      </c>
      <c r="K25" s="227">
        <v>30</v>
      </c>
      <c r="L25" s="227">
        <v>14</v>
      </c>
      <c r="M25" s="228">
        <f t="shared" si="2"/>
        <v>44</v>
      </c>
      <c r="N25" s="228">
        <f t="shared" si="3"/>
        <v>32</v>
      </c>
      <c r="O25" s="228">
        <f t="shared" si="3"/>
        <v>19</v>
      </c>
      <c r="P25" s="229">
        <f t="shared" si="4"/>
        <v>51</v>
      </c>
    </row>
    <row r="26" spans="1:16" ht="22.5" x14ac:dyDescent="0.2">
      <c r="A26" s="196" t="s">
        <v>36</v>
      </c>
      <c r="B26" s="199" t="s">
        <v>35</v>
      </c>
      <c r="C26" s="89" t="s">
        <v>24</v>
      </c>
      <c r="D26" s="84"/>
      <c r="E26" s="227">
        <v>0</v>
      </c>
      <c r="F26" s="235">
        <v>0</v>
      </c>
      <c r="G26" s="238">
        <f t="shared" si="1"/>
        <v>0</v>
      </c>
      <c r="H26" s="227">
        <v>1</v>
      </c>
      <c r="I26" s="227">
        <v>1</v>
      </c>
      <c r="J26" s="228">
        <f t="shared" si="0"/>
        <v>2</v>
      </c>
      <c r="K26" s="227">
        <v>29</v>
      </c>
      <c r="L26" s="227">
        <v>18</v>
      </c>
      <c r="M26" s="228">
        <f t="shared" si="2"/>
        <v>47</v>
      </c>
      <c r="N26" s="228">
        <f t="shared" si="3"/>
        <v>30</v>
      </c>
      <c r="O26" s="228">
        <f t="shared" si="3"/>
        <v>19</v>
      </c>
      <c r="P26" s="229">
        <f t="shared" si="4"/>
        <v>49</v>
      </c>
    </row>
    <row r="27" spans="1:16" ht="22.5" x14ac:dyDescent="0.2">
      <c r="A27" s="200" t="s">
        <v>197</v>
      </c>
      <c r="B27" s="201" t="s">
        <v>198</v>
      </c>
      <c r="C27" s="91" t="s">
        <v>24</v>
      </c>
      <c r="D27" s="92"/>
      <c r="E27" s="230">
        <v>10</v>
      </c>
      <c r="F27" s="236">
        <v>20</v>
      </c>
      <c r="G27" s="238">
        <f t="shared" si="1"/>
        <v>30</v>
      </c>
      <c r="H27" s="230">
        <v>10</v>
      </c>
      <c r="I27" s="230">
        <v>18</v>
      </c>
      <c r="J27" s="228">
        <f t="shared" si="0"/>
        <v>28</v>
      </c>
      <c r="K27" s="230">
        <v>0</v>
      </c>
      <c r="L27" s="230">
        <v>0</v>
      </c>
      <c r="M27" s="228">
        <f t="shared" si="2"/>
        <v>0</v>
      </c>
      <c r="N27" s="231">
        <f t="shared" si="3"/>
        <v>10</v>
      </c>
      <c r="O27" s="231">
        <f t="shared" si="3"/>
        <v>18</v>
      </c>
      <c r="P27" s="232">
        <f t="shared" si="4"/>
        <v>28</v>
      </c>
    </row>
    <row r="28" spans="1:16" ht="13.5" thickBot="1" x14ac:dyDescent="0.25">
      <c r="A28" s="200" t="s">
        <v>37</v>
      </c>
      <c r="B28" s="205" t="s">
        <v>38</v>
      </c>
      <c r="C28" s="91" t="s">
        <v>24</v>
      </c>
      <c r="D28" s="92"/>
      <c r="E28" s="202">
        <v>104</v>
      </c>
      <c r="F28" s="202">
        <v>38</v>
      </c>
      <c r="G28" s="216">
        <f t="shared" si="1"/>
        <v>142</v>
      </c>
      <c r="H28" s="202">
        <v>100</v>
      </c>
      <c r="I28" s="202">
        <v>49</v>
      </c>
      <c r="J28" s="240">
        <f>SUM(H28:I28)</f>
        <v>149</v>
      </c>
      <c r="K28" s="202">
        <v>540</v>
      </c>
      <c r="L28" s="202">
        <v>326</v>
      </c>
      <c r="M28" s="240">
        <f t="shared" si="2"/>
        <v>866</v>
      </c>
      <c r="N28" s="203">
        <f t="shared" si="3"/>
        <v>640</v>
      </c>
      <c r="O28" s="203">
        <f t="shared" si="3"/>
        <v>375</v>
      </c>
      <c r="P28" s="204">
        <f t="shared" si="4"/>
        <v>1015</v>
      </c>
    </row>
    <row r="29" spans="1:16" ht="13.5" thickBot="1" x14ac:dyDescent="0.25">
      <c r="A29" s="345" t="s">
        <v>39</v>
      </c>
      <c r="B29" s="346"/>
      <c r="C29" s="346"/>
      <c r="D29" s="47"/>
      <c r="E29" s="48">
        <f>SUM(E17:E28)</f>
        <v>616</v>
      </c>
      <c r="F29" s="48">
        <f t="shared" ref="F29:P29" si="5">SUM(F17:F28)</f>
        <v>359</v>
      </c>
      <c r="G29" s="48">
        <f t="shared" si="5"/>
        <v>975</v>
      </c>
      <c r="H29" s="48">
        <f t="shared" si="5"/>
        <v>395</v>
      </c>
      <c r="I29" s="48">
        <f t="shared" si="5"/>
        <v>464</v>
      </c>
      <c r="J29" s="239">
        <f t="shared" si="5"/>
        <v>859</v>
      </c>
      <c r="K29" s="48">
        <f t="shared" si="5"/>
        <v>2921</v>
      </c>
      <c r="L29" s="48">
        <f t="shared" si="5"/>
        <v>2433</v>
      </c>
      <c r="M29" s="239">
        <f t="shared" si="5"/>
        <v>5354</v>
      </c>
      <c r="N29" s="48">
        <f t="shared" si="5"/>
        <v>3316</v>
      </c>
      <c r="O29" s="48">
        <f t="shared" si="5"/>
        <v>2897</v>
      </c>
      <c r="P29" s="48">
        <f t="shared" si="5"/>
        <v>6213</v>
      </c>
    </row>
    <row r="30" spans="1:16" ht="12.75" x14ac:dyDescent="0.2">
      <c r="A30" s="49"/>
      <c r="B30" s="49"/>
      <c r="C30" s="49"/>
      <c r="D30" s="155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</row>
    <row r="31" spans="1:16" ht="12.75" x14ac:dyDescent="0.2">
      <c r="A31" s="49"/>
      <c r="B31" s="49"/>
      <c r="C31" s="49"/>
      <c r="D31" s="155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</row>
    <row r="32" spans="1:16" ht="12.75" x14ac:dyDescent="0.2">
      <c r="A32" s="49"/>
      <c r="B32" s="49"/>
      <c r="C32" s="49"/>
      <c r="D32" s="155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</row>
    <row r="33" spans="1:16" ht="13.5" thickBot="1" x14ac:dyDescent="0.25">
      <c r="A33" s="49"/>
      <c r="B33" s="50"/>
      <c r="C33" s="50"/>
      <c r="D33" s="51"/>
      <c r="E33" s="51"/>
      <c r="F33" s="51"/>
      <c r="G33" s="51"/>
      <c r="H33" s="51"/>
      <c r="I33" s="51"/>
      <c r="J33" s="52"/>
      <c r="K33" s="52"/>
      <c r="L33" s="52"/>
      <c r="M33" s="51"/>
      <c r="N33" s="51"/>
      <c r="O33" s="51"/>
      <c r="P33" s="51"/>
    </row>
    <row r="34" spans="1:16" ht="23.25" thickBot="1" x14ac:dyDescent="0.25">
      <c r="A34" s="20" t="s">
        <v>40</v>
      </c>
      <c r="B34" s="21" t="s">
        <v>11</v>
      </c>
      <c r="C34" s="22" t="s">
        <v>12</v>
      </c>
      <c r="D34" s="19"/>
      <c r="E34" s="23" t="s">
        <v>18</v>
      </c>
      <c r="F34" s="23" t="s">
        <v>19</v>
      </c>
      <c r="G34" s="24" t="s">
        <v>20</v>
      </c>
      <c r="H34" s="23" t="s">
        <v>18</v>
      </c>
      <c r="I34" s="23" t="s">
        <v>19</v>
      </c>
      <c r="J34" s="23" t="s">
        <v>20</v>
      </c>
      <c r="K34" s="23" t="s">
        <v>18</v>
      </c>
      <c r="L34" s="23" t="s">
        <v>19</v>
      </c>
      <c r="M34" s="23" t="s">
        <v>20</v>
      </c>
      <c r="N34" s="23" t="s">
        <v>18</v>
      </c>
      <c r="O34" s="23" t="s">
        <v>19</v>
      </c>
      <c r="P34" s="25" t="s">
        <v>20</v>
      </c>
    </row>
    <row r="35" spans="1:16" ht="12.75" x14ac:dyDescent="0.2">
      <c r="A35" s="53" t="s">
        <v>41</v>
      </c>
      <c r="B35" s="259" t="s">
        <v>23</v>
      </c>
      <c r="C35" s="260" t="s">
        <v>24</v>
      </c>
      <c r="D35" s="261"/>
      <c r="E35" s="261">
        <v>0</v>
      </c>
      <c r="F35" s="261">
        <v>0</v>
      </c>
      <c r="G35" s="261">
        <f t="shared" ref="G35:G44" si="6">SUM(E35:F35)</f>
        <v>0</v>
      </c>
      <c r="H35" s="261">
        <v>0</v>
      </c>
      <c r="I35" s="261">
        <v>0</v>
      </c>
      <c r="J35" s="262">
        <f t="shared" ref="J35:J44" si="7">SUM(H35:I35)</f>
        <v>0</v>
      </c>
      <c r="K35" s="263">
        <v>5</v>
      </c>
      <c r="L35" s="263">
        <v>10</v>
      </c>
      <c r="M35" s="262">
        <f t="shared" ref="M35:M44" si="8">SUM(K35:L35)</f>
        <v>15</v>
      </c>
      <c r="N35" s="262">
        <f>SUM(H35,K35)</f>
        <v>5</v>
      </c>
      <c r="O35" s="262">
        <f>SUM(I35,L35)</f>
        <v>10</v>
      </c>
      <c r="P35" s="264">
        <f t="shared" si="4"/>
        <v>15</v>
      </c>
    </row>
    <row r="36" spans="1:16" ht="12.75" x14ac:dyDescent="0.2">
      <c r="A36" s="54" t="s">
        <v>42</v>
      </c>
      <c r="B36" s="11" t="s">
        <v>23</v>
      </c>
      <c r="C36" s="55" t="s">
        <v>24</v>
      </c>
      <c r="D36" s="56"/>
      <c r="E36" s="265">
        <v>0</v>
      </c>
      <c r="F36" s="265">
        <v>0</v>
      </c>
      <c r="G36" s="56">
        <v>0</v>
      </c>
      <c r="H36" s="57">
        <v>0</v>
      </c>
      <c r="I36" s="57">
        <v>0</v>
      </c>
      <c r="J36" s="58">
        <f t="shared" si="7"/>
        <v>0</v>
      </c>
      <c r="K36" s="57">
        <v>6</v>
      </c>
      <c r="L36" s="57">
        <v>8</v>
      </c>
      <c r="M36" s="58">
        <f t="shared" si="8"/>
        <v>14</v>
      </c>
      <c r="N36" s="58">
        <f t="shared" ref="N36:O44" si="9">SUM(H36,K36)</f>
        <v>6</v>
      </c>
      <c r="O36" s="58">
        <f t="shared" si="9"/>
        <v>8</v>
      </c>
      <c r="P36" s="59">
        <f t="shared" si="4"/>
        <v>14</v>
      </c>
    </row>
    <row r="37" spans="1:16" ht="12.75" x14ac:dyDescent="0.2">
      <c r="A37" s="54" t="s">
        <v>43</v>
      </c>
      <c r="B37" s="11" t="s">
        <v>23</v>
      </c>
      <c r="C37" s="55" t="s">
        <v>24</v>
      </c>
      <c r="D37" s="56"/>
      <c r="E37" s="265">
        <v>15</v>
      </c>
      <c r="F37" s="265">
        <v>16</v>
      </c>
      <c r="G37" s="56">
        <f t="shared" si="6"/>
        <v>31</v>
      </c>
      <c r="H37" s="57">
        <v>0</v>
      </c>
      <c r="I37" s="57">
        <v>0</v>
      </c>
      <c r="J37" s="56">
        <f t="shared" si="7"/>
        <v>0</v>
      </c>
      <c r="K37" s="57">
        <v>10</v>
      </c>
      <c r="L37" s="57">
        <v>13</v>
      </c>
      <c r="M37" s="56">
        <f t="shared" si="8"/>
        <v>23</v>
      </c>
      <c r="N37" s="58">
        <f>SUM(H37,K37)</f>
        <v>10</v>
      </c>
      <c r="O37" s="58">
        <f t="shared" si="9"/>
        <v>13</v>
      </c>
      <c r="P37" s="59">
        <f t="shared" si="4"/>
        <v>23</v>
      </c>
    </row>
    <row r="38" spans="1:16" ht="12.75" x14ac:dyDescent="0.2">
      <c r="A38" s="54" t="s">
        <v>44</v>
      </c>
      <c r="B38" s="11" t="s">
        <v>23</v>
      </c>
      <c r="C38" s="55" t="s">
        <v>24</v>
      </c>
      <c r="D38" s="57"/>
      <c r="E38" s="57">
        <v>17</v>
      </c>
      <c r="F38" s="57">
        <v>5</v>
      </c>
      <c r="G38" s="56">
        <f t="shared" si="6"/>
        <v>22</v>
      </c>
      <c r="H38" s="57">
        <v>0</v>
      </c>
      <c r="I38" s="57">
        <v>0</v>
      </c>
      <c r="J38" s="58">
        <f t="shared" si="7"/>
        <v>0</v>
      </c>
      <c r="K38" s="57">
        <v>0</v>
      </c>
      <c r="L38" s="57">
        <v>0</v>
      </c>
      <c r="M38" s="58">
        <f t="shared" si="8"/>
        <v>0</v>
      </c>
      <c r="N38" s="58">
        <f t="shared" si="9"/>
        <v>0</v>
      </c>
      <c r="O38" s="58">
        <f t="shared" si="9"/>
        <v>0</v>
      </c>
      <c r="P38" s="59">
        <f t="shared" si="4"/>
        <v>0</v>
      </c>
    </row>
    <row r="39" spans="1:16" ht="12.75" x14ac:dyDescent="0.2">
      <c r="A39" s="54" t="s">
        <v>45</v>
      </c>
      <c r="B39" s="11" t="s">
        <v>46</v>
      </c>
      <c r="C39" s="55" t="s">
        <v>24</v>
      </c>
      <c r="D39" s="57"/>
      <c r="E39" s="57">
        <v>0</v>
      </c>
      <c r="F39" s="57">
        <v>0</v>
      </c>
      <c r="G39" s="56">
        <f t="shared" si="6"/>
        <v>0</v>
      </c>
      <c r="H39" s="57">
        <v>0</v>
      </c>
      <c r="I39" s="57">
        <v>0</v>
      </c>
      <c r="J39" s="58">
        <v>0</v>
      </c>
      <c r="K39" s="57">
        <v>2</v>
      </c>
      <c r="L39" s="57">
        <v>1</v>
      </c>
      <c r="M39" s="58">
        <f t="shared" si="8"/>
        <v>3</v>
      </c>
      <c r="N39" s="58">
        <f t="shared" si="9"/>
        <v>2</v>
      </c>
      <c r="O39" s="58">
        <f t="shared" si="9"/>
        <v>1</v>
      </c>
      <c r="P39" s="59">
        <f t="shared" si="4"/>
        <v>3</v>
      </c>
    </row>
    <row r="40" spans="1:16" ht="12.75" x14ac:dyDescent="0.2">
      <c r="A40" s="54" t="s">
        <v>47</v>
      </c>
      <c r="B40" s="11" t="s">
        <v>38</v>
      </c>
      <c r="C40" s="55" t="s">
        <v>24</v>
      </c>
      <c r="D40" s="57"/>
      <c r="E40" s="57">
        <v>0</v>
      </c>
      <c r="F40" s="57">
        <v>0</v>
      </c>
      <c r="G40" s="56">
        <f t="shared" si="6"/>
        <v>0</v>
      </c>
      <c r="H40" s="57">
        <v>0</v>
      </c>
      <c r="I40" s="57">
        <v>0</v>
      </c>
      <c r="J40" s="58">
        <f t="shared" si="7"/>
        <v>0</v>
      </c>
      <c r="K40" s="57">
        <v>6</v>
      </c>
      <c r="L40" s="57">
        <v>7</v>
      </c>
      <c r="M40" s="58">
        <f t="shared" si="8"/>
        <v>13</v>
      </c>
      <c r="N40" s="58">
        <f t="shared" si="9"/>
        <v>6</v>
      </c>
      <c r="O40" s="58">
        <f t="shared" si="9"/>
        <v>7</v>
      </c>
      <c r="P40" s="59">
        <f t="shared" si="4"/>
        <v>13</v>
      </c>
    </row>
    <row r="41" spans="1:16" ht="12.75" x14ac:dyDescent="0.2">
      <c r="A41" s="54" t="s">
        <v>48</v>
      </c>
      <c r="B41" s="11" t="s">
        <v>32</v>
      </c>
      <c r="C41" s="55" t="s">
        <v>24</v>
      </c>
      <c r="D41" s="57"/>
      <c r="E41" s="57">
        <v>11</v>
      </c>
      <c r="F41" s="57">
        <v>2</v>
      </c>
      <c r="G41" s="56">
        <f t="shared" si="6"/>
        <v>13</v>
      </c>
      <c r="H41" s="57">
        <v>0</v>
      </c>
      <c r="I41" s="57">
        <v>0</v>
      </c>
      <c r="J41" s="58">
        <v>0</v>
      </c>
      <c r="K41" s="57">
        <v>19</v>
      </c>
      <c r="L41" s="57">
        <v>10</v>
      </c>
      <c r="M41" s="58">
        <f t="shared" si="8"/>
        <v>29</v>
      </c>
      <c r="N41" s="58">
        <f t="shared" si="9"/>
        <v>19</v>
      </c>
      <c r="O41" s="58">
        <f t="shared" si="9"/>
        <v>10</v>
      </c>
      <c r="P41" s="59">
        <f t="shared" si="4"/>
        <v>29</v>
      </c>
    </row>
    <row r="42" spans="1:16" ht="12.75" x14ac:dyDescent="0.2">
      <c r="A42" s="54" t="s">
        <v>49</v>
      </c>
      <c r="B42" s="11" t="s">
        <v>32</v>
      </c>
      <c r="C42" s="55" t="s">
        <v>24</v>
      </c>
      <c r="D42" s="57"/>
      <c r="E42" s="57">
        <v>0</v>
      </c>
      <c r="F42" s="57">
        <v>0</v>
      </c>
      <c r="G42" s="56">
        <f t="shared" si="6"/>
        <v>0</v>
      </c>
      <c r="H42" s="57">
        <v>0</v>
      </c>
      <c r="I42" s="57">
        <v>0</v>
      </c>
      <c r="J42" s="58">
        <f t="shared" si="7"/>
        <v>0</v>
      </c>
      <c r="K42" s="57">
        <v>6</v>
      </c>
      <c r="L42" s="57">
        <v>4</v>
      </c>
      <c r="M42" s="58">
        <f t="shared" si="8"/>
        <v>10</v>
      </c>
      <c r="N42" s="58">
        <f t="shared" si="9"/>
        <v>6</v>
      </c>
      <c r="O42" s="58">
        <f t="shared" si="9"/>
        <v>4</v>
      </c>
      <c r="P42" s="59">
        <f t="shared" si="4"/>
        <v>10</v>
      </c>
    </row>
    <row r="43" spans="1:16" ht="12.75" x14ac:dyDescent="0.2">
      <c r="A43" s="54" t="s">
        <v>50</v>
      </c>
      <c r="B43" s="11" t="s">
        <v>32</v>
      </c>
      <c r="C43" s="55" t="s">
        <v>24</v>
      </c>
      <c r="D43" s="57"/>
      <c r="E43" s="57">
        <v>0</v>
      </c>
      <c r="F43" s="57">
        <v>0</v>
      </c>
      <c r="G43" s="56">
        <f t="shared" si="6"/>
        <v>0</v>
      </c>
      <c r="H43" s="57">
        <v>0</v>
      </c>
      <c r="I43" s="57">
        <v>0</v>
      </c>
      <c r="J43" s="58">
        <f t="shared" si="7"/>
        <v>0</v>
      </c>
      <c r="K43" s="57">
        <v>19</v>
      </c>
      <c r="L43" s="57">
        <v>12</v>
      </c>
      <c r="M43" s="58">
        <f t="shared" si="8"/>
        <v>31</v>
      </c>
      <c r="N43" s="58">
        <f t="shared" si="9"/>
        <v>19</v>
      </c>
      <c r="O43" s="58">
        <f t="shared" si="9"/>
        <v>12</v>
      </c>
      <c r="P43" s="59">
        <f t="shared" si="4"/>
        <v>31</v>
      </c>
    </row>
    <row r="44" spans="1:16" ht="13.5" thickBot="1" x14ac:dyDescent="0.25">
      <c r="A44" s="60" t="s">
        <v>51</v>
      </c>
      <c r="B44" s="266" t="s">
        <v>32</v>
      </c>
      <c r="C44" s="267" t="s">
        <v>24</v>
      </c>
      <c r="D44" s="61"/>
      <c r="E44" s="61">
        <v>0</v>
      </c>
      <c r="F44" s="61">
        <v>0</v>
      </c>
      <c r="G44" s="268">
        <f t="shared" si="6"/>
        <v>0</v>
      </c>
      <c r="H44" s="61">
        <v>0</v>
      </c>
      <c r="I44" s="61">
        <v>0</v>
      </c>
      <c r="J44" s="269">
        <f t="shared" si="7"/>
        <v>0</v>
      </c>
      <c r="K44" s="61">
        <v>11</v>
      </c>
      <c r="L44" s="61">
        <v>5</v>
      </c>
      <c r="M44" s="269">
        <f t="shared" si="8"/>
        <v>16</v>
      </c>
      <c r="N44" s="269">
        <f>SUM(H44,K44)</f>
        <v>11</v>
      </c>
      <c r="O44" s="269">
        <f t="shared" si="9"/>
        <v>5</v>
      </c>
      <c r="P44" s="270">
        <f t="shared" si="4"/>
        <v>16</v>
      </c>
    </row>
    <row r="45" spans="1:16" ht="13.5" thickBot="1" x14ac:dyDescent="0.25">
      <c r="A45" s="347" t="s">
        <v>39</v>
      </c>
      <c r="B45" s="348"/>
      <c r="C45" s="348"/>
      <c r="D45" s="349"/>
      <c r="E45" s="63">
        <f>SUM(E35:E44)</f>
        <v>43</v>
      </c>
      <c r="F45" s="63">
        <f t="shared" ref="F45:P45" si="10">SUM(F35:F44)</f>
        <v>23</v>
      </c>
      <c r="G45" s="63">
        <f t="shared" si="10"/>
        <v>66</v>
      </c>
      <c r="H45" s="63">
        <f t="shared" si="10"/>
        <v>0</v>
      </c>
      <c r="I45" s="63">
        <f t="shared" si="10"/>
        <v>0</v>
      </c>
      <c r="J45" s="63">
        <f t="shared" si="10"/>
        <v>0</v>
      </c>
      <c r="K45" s="63">
        <f t="shared" si="10"/>
        <v>84</v>
      </c>
      <c r="L45" s="63">
        <f t="shared" si="10"/>
        <v>70</v>
      </c>
      <c r="M45" s="63">
        <f t="shared" si="10"/>
        <v>154</v>
      </c>
      <c r="N45" s="63">
        <f t="shared" si="10"/>
        <v>84</v>
      </c>
      <c r="O45" s="63">
        <f t="shared" si="10"/>
        <v>70</v>
      </c>
      <c r="P45" s="63">
        <f t="shared" si="10"/>
        <v>154</v>
      </c>
    </row>
    <row r="46" spans="1:16" ht="12.75" x14ac:dyDescent="0.2">
      <c r="A46" s="49"/>
      <c r="B46" s="49"/>
      <c r="C46" s="49"/>
      <c r="D46" s="49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</row>
    <row r="47" spans="1:16" ht="12.75" x14ac:dyDescent="0.2">
      <c r="A47" s="49"/>
      <c r="B47" s="49"/>
      <c r="C47" s="49"/>
      <c r="D47" s="49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</row>
    <row r="48" spans="1:16" ht="12.75" x14ac:dyDescent="0.2">
      <c r="A48" s="49"/>
      <c r="B48" s="49"/>
      <c r="C48" s="49"/>
      <c r="D48" s="49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</row>
    <row r="49" spans="1:16" ht="12.75" x14ac:dyDescent="0.2">
      <c r="A49" s="26" t="s">
        <v>52</v>
      </c>
      <c r="B49" s="27"/>
      <c r="C49" s="28"/>
      <c r="D49" s="28"/>
      <c r="E49" s="29" t="s">
        <v>18</v>
      </c>
      <c r="F49" s="29" t="s">
        <v>19</v>
      </c>
      <c r="G49" s="29" t="s">
        <v>20</v>
      </c>
      <c r="H49" s="29" t="s">
        <v>18</v>
      </c>
      <c r="I49" s="29" t="s">
        <v>19</v>
      </c>
      <c r="J49" s="29" t="s">
        <v>20</v>
      </c>
      <c r="K49" s="29" t="s">
        <v>18</v>
      </c>
      <c r="L49" s="29" t="s">
        <v>19</v>
      </c>
      <c r="M49" s="29" t="s">
        <v>20</v>
      </c>
      <c r="N49" s="29" t="s">
        <v>18</v>
      </c>
      <c r="O49" s="29" t="s">
        <v>19</v>
      </c>
      <c r="P49" s="29" t="s">
        <v>20</v>
      </c>
    </row>
    <row r="50" spans="1:16" ht="12.75" x14ac:dyDescent="0.2">
      <c r="A50" s="91" t="s">
        <v>53</v>
      </c>
      <c r="B50" s="64" t="s">
        <v>32</v>
      </c>
      <c r="C50" s="65" t="s">
        <v>24</v>
      </c>
      <c r="D50" s="65"/>
      <c r="E50" s="173">
        <v>0</v>
      </c>
      <c r="F50" s="173">
        <v>0</v>
      </c>
      <c r="G50" s="66">
        <f>SUM(E50:F50)</f>
        <v>0</v>
      </c>
      <c r="H50" s="173">
        <v>0</v>
      </c>
      <c r="I50" s="173">
        <v>0</v>
      </c>
      <c r="J50" s="67">
        <f>SUM(H50:I50)</f>
        <v>0</v>
      </c>
      <c r="K50" s="173">
        <v>5</v>
      </c>
      <c r="L50" s="173">
        <v>7</v>
      </c>
      <c r="M50" s="67">
        <f>SUM(K50:L50)</f>
        <v>12</v>
      </c>
      <c r="N50" s="67">
        <f>SUM(H50,K50)</f>
        <v>5</v>
      </c>
      <c r="O50" s="67">
        <f>SUM(I50,L50)</f>
        <v>7</v>
      </c>
      <c r="P50" s="68">
        <f>SUM(N50:O50)</f>
        <v>12</v>
      </c>
    </row>
    <row r="51" spans="1:16" ht="12.75" x14ac:dyDescent="0.2">
      <c r="A51" s="55" t="s">
        <v>47</v>
      </c>
      <c r="B51" s="55" t="s">
        <v>38</v>
      </c>
      <c r="C51" s="55" t="s">
        <v>24</v>
      </c>
      <c r="D51" s="57"/>
      <c r="E51" s="57">
        <v>0</v>
      </c>
      <c r="F51" s="57">
        <v>0</v>
      </c>
      <c r="G51" s="57">
        <f>SUM(E51,F51)</f>
        <v>0</v>
      </c>
      <c r="H51" s="57">
        <v>0</v>
      </c>
      <c r="I51" s="57">
        <v>0</v>
      </c>
      <c r="J51" s="57">
        <f>SUM(I51,H51)</f>
        <v>0</v>
      </c>
      <c r="K51" s="57">
        <v>0</v>
      </c>
      <c r="L51" s="57">
        <v>0</v>
      </c>
      <c r="M51" s="57">
        <f>SUM(L51,K51)</f>
        <v>0</v>
      </c>
      <c r="N51" s="57">
        <f>SUM(H51,K51)</f>
        <v>0</v>
      </c>
      <c r="O51" s="57">
        <f>SUM(I51,L51)</f>
        <v>0</v>
      </c>
      <c r="P51" s="57">
        <f>SUM(O51,N51)</f>
        <v>0</v>
      </c>
    </row>
    <row r="52" spans="1:16" ht="12.75" x14ac:dyDescent="0.2">
      <c r="A52" s="350" t="s">
        <v>39</v>
      </c>
      <c r="B52" s="351"/>
      <c r="C52" s="352"/>
      <c r="D52" s="49"/>
      <c r="E52" s="57">
        <f>E50+E51</f>
        <v>0</v>
      </c>
      <c r="F52" s="57">
        <f t="shared" ref="F52:P52" si="11">F50+F51</f>
        <v>0</v>
      </c>
      <c r="G52" s="57">
        <f t="shared" si="11"/>
        <v>0</v>
      </c>
      <c r="H52" s="57">
        <f t="shared" si="11"/>
        <v>0</v>
      </c>
      <c r="I52" s="57">
        <f t="shared" si="11"/>
        <v>0</v>
      </c>
      <c r="J52" s="57">
        <f t="shared" si="11"/>
        <v>0</v>
      </c>
      <c r="K52" s="57">
        <f t="shared" si="11"/>
        <v>5</v>
      </c>
      <c r="L52" s="57">
        <f t="shared" si="11"/>
        <v>7</v>
      </c>
      <c r="M52" s="57">
        <f t="shared" si="11"/>
        <v>12</v>
      </c>
      <c r="N52" s="57">
        <f t="shared" si="11"/>
        <v>5</v>
      </c>
      <c r="O52" s="57">
        <f t="shared" si="11"/>
        <v>7</v>
      </c>
      <c r="P52" s="57">
        <f t="shared" si="11"/>
        <v>12</v>
      </c>
    </row>
    <row r="53" spans="1:16" ht="12.75" x14ac:dyDescent="0.2">
      <c r="A53" s="49"/>
      <c r="B53" s="49"/>
      <c r="C53" s="49"/>
      <c r="D53" s="49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</row>
    <row r="54" spans="1:16" ht="12.75" x14ac:dyDescent="0.2">
      <c r="A54" s="49"/>
      <c r="B54" s="49"/>
      <c r="C54" s="49"/>
      <c r="D54" s="49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</row>
    <row r="55" spans="1:16" ht="13.5" thickBot="1" x14ac:dyDescent="0.25">
      <c r="A55" s="49"/>
      <c r="B55" s="50"/>
      <c r="C55" s="50"/>
      <c r="D55" s="51"/>
      <c r="E55" s="51"/>
      <c r="F55" s="51"/>
      <c r="G55" s="51"/>
      <c r="H55" s="51"/>
      <c r="I55" s="51"/>
      <c r="J55" s="52"/>
      <c r="K55" s="52"/>
      <c r="L55" s="52"/>
      <c r="M55" s="51"/>
      <c r="N55" s="51"/>
      <c r="O55" s="51"/>
      <c r="P55" s="51"/>
    </row>
    <row r="56" spans="1:16" ht="13.5" thickBot="1" x14ac:dyDescent="0.25">
      <c r="A56" s="30" t="s">
        <v>54</v>
      </c>
      <c r="B56" s="31"/>
      <c r="C56" s="31"/>
      <c r="D56" s="31"/>
      <c r="E56" s="23" t="s">
        <v>18</v>
      </c>
      <c r="F56" s="23" t="s">
        <v>19</v>
      </c>
      <c r="G56" s="23" t="s">
        <v>20</v>
      </c>
      <c r="H56" s="23" t="s">
        <v>18</v>
      </c>
      <c r="I56" s="23" t="s">
        <v>19</v>
      </c>
      <c r="J56" s="23" t="s">
        <v>20</v>
      </c>
      <c r="K56" s="23" t="s">
        <v>18</v>
      </c>
      <c r="L56" s="23" t="s">
        <v>19</v>
      </c>
      <c r="M56" s="23" t="s">
        <v>20</v>
      </c>
      <c r="N56" s="23" t="s">
        <v>18</v>
      </c>
      <c r="O56" s="23" t="s">
        <v>19</v>
      </c>
      <c r="P56" s="25" t="s">
        <v>20</v>
      </c>
    </row>
    <row r="57" spans="1:16" ht="12.75" x14ac:dyDescent="0.2">
      <c r="A57" s="271" t="s">
        <v>188</v>
      </c>
      <c r="B57" s="272" t="s">
        <v>55</v>
      </c>
      <c r="C57" s="272" t="s">
        <v>24</v>
      </c>
      <c r="D57" s="70"/>
      <c r="E57" s="58">
        <v>0</v>
      </c>
      <c r="F57" s="58">
        <v>0</v>
      </c>
      <c r="G57" s="56">
        <f>SUM(E57:F57)</f>
        <v>0</v>
      </c>
      <c r="H57" s="58">
        <v>0</v>
      </c>
      <c r="I57" s="58">
        <v>0</v>
      </c>
      <c r="J57" s="58">
        <f>SUM(H57:I57)</f>
        <v>0</v>
      </c>
      <c r="K57" s="58">
        <v>3</v>
      </c>
      <c r="L57" s="58">
        <v>0</v>
      </c>
      <c r="M57" s="58">
        <v>0</v>
      </c>
      <c r="N57" s="58">
        <f>SUM(H57,K57)</f>
        <v>3</v>
      </c>
      <c r="O57" s="58">
        <f>SUM(I57,L57)</f>
        <v>0</v>
      </c>
      <c r="P57" s="59">
        <f>SUM(N57:O57)</f>
        <v>3</v>
      </c>
    </row>
    <row r="58" spans="1:16" ht="23.25" thickBot="1" x14ac:dyDescent="0.25">
      <c r="A58" s="88" t="s">
        <v>45</v>
      </c>
      <c r="B58" s="88" t="s">
        <v>46</v>
      </c>
      <c r="C58" s="273" t="s">
        <v>24</v>
      </c>
      <c r="D58" s="71"/>
      <c r="E58" s="72">
        <v>4</v>
      </c>
      <c r="F58" s="72">
        <v>2</v>
      </c>
      <c r="G58" s="73">
        <f>SUM(E58:F58)</f>
        <v>6</v>
      </c>
      <c r="H58" s="72">
        <v>3</v>
      </c>
      <c r="I58" s="72">
        <v>1</v>
      </c>
      <c r="J58" s="74">
        <f>SUM(H58:I58)</f>
        <v>4</v>
      </c>
      <c r="K58" s="72">
        <v>0</v>
      </c>
      <c r="L58" s="72">
        <v>0</v>
      </c>
      <c r="M58" s="74">
        <f>SUM(K58:L58)</f>
        <v>0</v>
      </c>
      <c r="N58" s="74">
        <f>SUM(H58,K58)</f>
        <v>3</v>
      </c>
      <c r="O58" s="74">
        <f>SUM(I58,L58)</f>
        <v>1</v>
      </c>
      <c r="P58" s="274">
        <f>SUM(N58:O58)</f>
        <v>4</v>
      </c>
    </row>
    <row r="59" spans="1:16" ht="13.5" thickBot="1" x14ac:dyDescent="0.25">
      <c r="A59" s="334" t="s">
        <v>39</v>
      </c>
      <c r="B59" s="335"/>
      <c r="C59" s="305"/>
      <c r="D59" s="305"/>
      <c r="E59" s="75">
        <f>SUM(E57,E58)</f>
        <v>4</v>
      </c>
      <c r="F59" s="75">
        <f t="shared" ref="F59:P59" si="12">SUM(F57,F58)</f>
        <v>2</v>
      </c>
      <c r="G59" s="75">
        <f t="shared" si="12"/>
        <v>6</v>
      </c>
      <c r="H59" s="75">
        <f t="shared" si="12"/>
        <v>3</v>
      </c>
      <c r="I59" s="75">
        <f t="shared" si="12"/>
        <v>1</v>
      </c>
      <c r="J59" s="75">
        <f t="shared" si="12"/>
        <v>4</v>
      </c>
      <c r="K59" s="75">
        <f t="shared" si="12"/>
        <v>3</v>
      </c>
      <c r="L59" s="75">
        <f t="shared" si="12"/>
        <v>0</v>
      </c>
      <c r="M59" s="75">
        <f t="shared" si="12"/>
        <v>0</v>
      </c>
      <c r="N59" s="75">
        <f t="shared" si="12"/>
        <v>6</v>
      </c>
      <c r="O59" s="75">
        <f t="shared" si="12"/>
        <v>1</v>
      </c>
      <c r="P59" s="75">
        <f t="shared" si="12"/>
        <v>7</v>
      </c>
    </row>
    <row r="60" spans="1:16" ht="13.5" thickBot="1" x14ac:dyDescent="0.25">
      <c r="A60" s="306" t="s">
        <v>56</v>
      </c>
      <c r="B60" s="307"/>
      <c r="C60" s="307"/>
      <c r="D60" s="307"/>
      <c r="E60" s="77">
        <f>SUM(E29,E52,E45,E59)</f>
        <v>663</v>
      </c>
      <c r="F60" s="77">
        <f t="shared" ref="F60:P60" si="13">SUM(F29,F52,F45,F59)</f>
        <v>384</v>
      </c>
      <c r="G60" s="77">
        <f t="shared" si="13"/>
        <v>1047</v>
      </c>
      <c r="H60" s="77">
        <f t="shared" si="13"/>
        <v>398</v>
      </c>
      <c r="I60" s="77">
        <f t="shared" si="13"/>
        <v>465</v>
      </c>
      <c r="J60" s="77">
        <f t="shared" si="13"/>
        <v>863</v>
      </c>
      <c r="K60" s="77">
        <f t="shared" si="13"/>
        <v>3013</v>
      </c>
      <c r="L60" s="77">
        <f t="shared" si="13"/>
        <v>2510</v>
      </c>
      <c r="M60" s="77">
        <f t="shared" si="13"/>
        <v>5520</v>
      </c>
      <c r="N60" s="77">
        <f t="shared" si="13"/>
        <v>3411</v>
      </c>
      <c r="O60" s="77">
        <f t="shared" si="13"/>
        <v>2975</v>
      </c>
      <c r="P60" s="77">
        <f t="shared" si="13"/>
        <v>6386</v>
      </c>
    </row>
    <row r="61" spans="1:16" ht="12.75" x14ac:dyDescent="0.2">
      <c r="A61" s="78"/>
      <c r="B61" s="78"/>
      <c r="C61" s="78"/>
      <c r="D61" s="78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</row>
    <row r="62" spans="1:16" ht="12.75" x14ac:dyDescent="0.2">
      <c r="A62" s="78"/>
      <c r="B62" s="78"/>
      <c r="C62" s="78"/>
      <c r="D62" s="78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</row>
    <row r="63" spans="1:16" ht="12.75" x14ac:dyDescent="0.2">
      <c r="A63" s="78"/>
      <c r="B63" s="78"/>
      <c r="C63" s="78"/>
      <c r="D63" s="78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</row>
    <row r="64" spans="1:16" ht="12.75" x14ac:dyDescent="0.2">
      <c r="A64" s="78"/>
      <c r="B64" s="78"/>
      <c r="C64" s="78"/>
      <c r="D64" s="78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</row>
    <row r="65" spans="1:16" ht="13.5" thickBot="1" x14ac:dyDescent="0.25">
      <c r="A65" s="78"/>
      <c r="B65" s="78"/>
      <c r="C65" s="78"/>
      <c r="D65" s="78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</row>
    <row r="66" spans="1:16" ht="13.5" thickBot="1" x14ac:dyDescent="0.25">
      <c r="A66" s="308" t="s">
        <v>57</v>
      </c>
      <c r="B66" s="309"/>
      <c r="C66" s="309"/>
      <c r="D66" s="309"/>
      <c r="E66" s="309"/>
      <c r="F66" s="309"/>
      <c r="G66" s="310"/>
      <c r="H66" s="301" t="s">
        <v>9</v>
      </c>
      <c r="I66" s="302"/>
      <c r="J66" s="302"/>
      <c r="K66" s="302"/>
      <c r="L66" s="302"/>
      <c r="M66" s="302"/>
      <c r="N66" s="302"/>
      <c r="O66" s="302"/>
      <c r="P66" s="303"/>
    </row>
    <row r="67" spans="1:16" ht="13.5" thickBot="1" x14ac:dyDescent="0.25">
      <c r="A67" s="16" t="s">
        <v>10</v>
      </c>
      <c r="B67" s="17" t="s">
        <v>58</v>
      </c>
      <c r="C67" s="18" t="s">
        <v>12</v>
      </c>
      <c r="D67" s="31"/>
      <c r="E67" s="320" t="s">
        <v>13</v>
      </c>
      <c r="F67" s="320"/>
      <c r="G67" s="320"/>
      <c r="H67" s="321" t="s">
        <v>14</v>
      </c>
      <c r="I67" s="320"/>
      <c r="J67" s="320"/>
      <c r="K67" s="320" t="s">
        <v>15</v>
      </c>
      <c r="L67" s="320"/>
      <c r="M67" s="320"/>
      <c r="N67" s="320" t="s">
        <v>16</v>
      </c>
      <c r="O67" s="320"/>
      <c r="P67" s="322"/>
    </row>
    <row r="68" spans="1:16" ht="12.75" x14ac:dyDescent="0.2">
      <c r="A68" s="20" t="s">
        <v>17</v>
      </c>
      <c r="B68" s="19"/>
      <c r="C68" s="19"/>
      <c r="D68" s="19"/>
      <c r="E68" s="23" t="s">
        <v>18</v>
      </c>
      <c r="F68" s="23" t="s">
        <v>19</v>
      </c>
      <c r="G68" s="23" t="s">
        <v>20</v>
      </c>
      <c r="H68" s="23" t="s">
        <v>18</v>
      </c>
      <c r="I68" s="23" t="s">
        <v>19</v>
      </c>
      <c r="J68" s="23" t="s">
        <v>20</v>
      </c>
      <c r="K68" s="23" t="s">
        <v>18</v>
      </c>
      <c r="L68" s="23" t="s">
        <v>19</v>
      </c>
      <c r="M68" s="23" t="s">
        <v>20</v>
      </c>
      <c r="N68" s="23" t="s">
        <v>18</v>
      </c>
      <c r="O68" s="23" t="s">
        <v>19</v>
      </c>
      <c r="P68" s="25" t="s">
        <v>20</v>
      </c>
    </row>
    <row r="69" spans="1:16" ht="12.75" x14ac:dyDescent="0.2">
      <c r="A69" s="248" t="s">
        <v>191</v>
      </c>
      <c r="B69" s="249" t="s">
        <v>60</v>
      </c>
      <c r="C69" s="249" t="s">
        <v>24</v>
      </c>
      <c r="D69" s="249"/>
      <c r="E69" s="250">
        <v>5</v>
      </c>
      <c r="F69" s="250">
        <v>4</v>
      </c>
      <c r="G69" s="251">
        <f>SUM(E69:F69)</f>
        <v>9</v>
      </c>
      <c r="H69" s="250">
        <v>9</v>
      </c>
      <c r="I69" s="250">
        <v>5</v>
      </c>
      <c r="J69" s="251">
        <f>SUM(H69:I69)</f>
        <v>14</v>
      </c>
      <c r="K69" s="250">
        <v>0</v>
      </c>
      <c r="L69" s="250">
        <v>0</v>
      </c>
      <c r="M69" s="251">
        <f>SUM(K69:L69)</f>
        <v>0</v>
      </c>
      <c r="N69" s="252">
        <f>SUM(H69,K69)</f>
        <v>9</v>
      </c>
      <c r="O69" s="252">
        <f>SUM(I69,L69)</f>
        <v>5</v>
      </c>
      <c r="P69" s="251">
        <f>SUM(N69:O69)</f>
        <v>14</v>
      </c>
    </row>
    <row r="70" spans="1:16" ht="12.75" x14ac:dyDescent="0.2">
      <c r="A70" s="253" t="s">
        <v>59</v>
      </c>
      <c r="B70" s="253" t="s">
        <v>60</v>
      </c>
      <c r="C70" s="248" t="s">
        <v>24</v>
      </c>
      <c r="D70" s="254"/>
      <c r="E70" s="251">
        <v>358</v>
      </c>
      <c r="F70" s="251">
        <v>322</v>
      </c>
      <c r="G70" s="251">
        <f>SUM(E70:F70)</f>
        <v>680</v>
      </c>
      <c r="H70" s="251">
        <v>89</v>
      </c>
      <c r="I70" s="252">
        <v>72</v>
      </c>
      <c r="J70" s="251">
        <f>SUM(H70:I70)</f>
        <v>161</v>
      </c>
      <c r="K70" s="252">
        <v>757</v>
      </c>
      <c r="L70" s="252">
        <v>695</v>
      </c>
      <c r="M70" s="251">
        <f>SUM(K70:L70)</f>
        <v>1452</v>
      </c>
      <c r="N70" s="252">
        <f>SUM(H70,K70)</f>
        <v>846</v>
      </c>
      <c r="O70" s="252">
        <f>SUM(I70,L70)</f>
        <v>767</v>
      </c>
      <c r="P70" s="251">
        <f>SUM(N70:O70)</f>
        <v>1613</v>
      </c>
    </row>
    <row r="71" spans="1:16" ht="22.5" x14ac:dyDescent="0.2">
      <c r="A71" s="88" t="s">
        <v>61</v>
      </c>
      <c r="B71" s="88" t="s">
        <v>62</v>
      </c>
      <c r="C71" s="89" t="s">
        <v>24</v>
      </c>
      <c r="D71" s="109"/>
      <c r="E71" s="85">
        <v>74</v>
      </c>
      <c r="F71" s="85">
        <v>27</v>
      </c>
      <c r="G71" s="86">
        <f>SUM(E71:F71)</f>
        <v>101</v>
      </c>
      <c r="H71" s="85">
        <v>58</v>
      </c>
      <c r="I71" s="85">
        <v>22</v>
      </c>
      <c r="J71" s="86">
        <f>SUM(H71:I71)</f>
        <v>80</v>
      </c>
      <c r="K71" s="85">
        <v>384</v>
      </c>
      <c r="L71" s="85">
        <v>132</v>
      </c>
      <c r="M71" s="86">
        <f>SUM(K71:L71)</f>
        <v>516</v>
      </c>
      <c r="N71" s="85">
        <f>SUM(H71,K71)</f>
        <v>442</v>
      </c>
      <c r="O71" s="85">
        <f>I71+L71</f>
        <v>154</v>
      </c>
      <c r="P71" s="86">
        <f>SUM(N71:O71)</f>
        <v>596</v>
      </c>
    </row>
    <row r="72" spans="1:16" ht="13.5" thickBot="1" x14ac:dyDescent="0.25">
      <c r="A72" s="334" t="s">
        <v>39</v>
      </c>
      <c r="B72" s="335"/>
      <c r="C72" s="335"/>
      <c r="D72" s="335"/>
      <c r="E72" s="122">
        <f t="shared" ref="E72:P72" si="14">SUM(E69:E71)</f>
        <v>437</v>
      </c>
      <c r="F72" s="122">
        <f t="shared" si="14"/>
        <v>353</v>
      </c>
      <c r="G72" s="122">
        <f t="shared" si="14"/>
        <v>790</v>
      </c>
      <c r="H72" s="122">
        <f t="shared" si="14"/>
        <v>156</v>
      </c>
      <c r="I72" s="122">
        <f t="shared" si="14"/>
        <v>99</v>
      </c>
      <c r="J72" s="122">
        <f t="shared" si="14"/>
        <v>255</v>
      </c>
      <c r="K72" s="122">
        <f t="shared" si="14"/>
        <v>1141</v>
      </c>
      <c r="L72" s="122">
        <f t="shared" si="14"/>
        <v>827</v>
      </c>
      <c r="M72" s="122">
        <f t="shared" si="14"/>
        <v>1968</v>
      </c>
      <c r="N72" s="122">
        <f t="shared" si="14"/>
        <v>1297</v>
      </c>
      <c r="O72" s="122">
        <f t="shared" si="14"/>
        <v>926</v>
      </c>
      <c r="P72" s="122">
        <f t="shared" si="14"/>
        <v>2223</v>
      </c>
    </row>
    <row r="73" spans="1:16" ht="12.75" x14ac:dyDescent="0.2">
      <c r="A73" s="49"/>
      <c r="B73" s="49"/>
      <c r="C73" s="49"/>
      <c r="D73" s="49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</row>
    <row r="74" spans="1:16" ht="13.5" thickBot="1" x14ac:dyDescent="0.25">
      <c r="A74" s="49"/>
      <c r="B74" s="50"/>
      <c r="C74" s="50"/>
      <c r="D74" s="51"/>
      <c r="E74" s="51"/>
      <c r="F74" s="51"/>
      <c r="G74" s="51"/>
      <c r="H74" s="51"/>
      <c r="I74" s="51"/>
      <c r="J74" s="52"/>
      <c r="K74" s="52"/>
      <c r="L74" s="52"/>
      <c r="M74" s="51"/>
      <c r="N74" s="51"/>
      <c r="O74" s="51"/>
      <c r="P74" s="51"/>
    </row>
    <row r="75" spans="1:16" ht="12.75" x14ac:dyDescent="0.2">
      <c r="A75" s="32" t="s">
        <v>52</v>
      </c>
      <c r="B75" s="33"/>
      <c r="C75" s="34"/>
      <c r="D75" s="34"/>
      <c r="E75" s="23" t="s">
        <v>18</v>
      </c>
      <c r="F75" s="23" t="s">
        <v>19</v>
      </c>
      <c r="G75" s="23" t="s">
        <v>20</v>
      </c>
      <c r="H75" s="23" t="s">
        <v>18</v>
      </c>
      <c r="I75" s="23" t="s">
        <v>19</v>
      </c>
      <c r="J75" s="23" t="s">
        <v>20</v>
      </c>
      <c r="K75" s="23" t="s">
        <v>18</v>
      </c>
      <c r="L75" s="23" t="s">
        <v>19</v>
      </c>
      <c r="M75" s="23" t="s">
        <v>20</v>
      </c>
      <c r="N75" s="23" t="s">
        <v>18</v>
      </c>
      <c r="O75" s="23" t="s">
        <v>19</v>
      </c>
      <c r="P75" s="25" t="s">
        <v>20</v>
      </c>
    </row>
    <row r="76" spans="1:16" ht="12.75" x14ac:dyDescent="0.2">
      <c r="A76" s="54" t="s">
        <v>63</v>
      </c>
      <c r="B76" s="83" t="s">
        <v>60</v>
      </c>
      <c r="C76" s="55" t="s">
        <v>24</v>
      </c>
      <c r="D76" s="84"/>
      <c r="E76" s="85">
        <v>0</v>
      </c>
      <c r="F76" s="85">
        <v>0</v>
      </c>
      <c r="G76" s="86">
        <v>0</v>
      </c>
      <c r="H76" s="85">
        <v>0</v>
      </c>
      <c r="I76" s="85">
        <v>0</v>
      </c>
      <c r="J76" s="86">
        <f>SUM(H76:I76)</f>
        <v>0</v>
      </c>
      <c r="K76" s="85">
        <v>0</v>
      </c>
      <c r="L76" s="85">
        <v>0</v>
      </c>
      <c r="M76" s="86">
        <f t="shared" ref="M76:M86" si="15">SUM(K76:L76)</f>
        <v>0</v>
      </c>
      <c r="N76" s="85">
        <v>0</v>
      </c>
      <c r="O76" s="85">
        <v>0</v>
      </c>
      <c r="P76" s="87">
        <f t="shared" ref="P76:P86" si="16">SUM(N76:O76)</f>
        <v>0</v>
      </c>
    </row>
    <row r="77" spans="1:16" ht="22.5" x14ac:dyDescent="0.2">
      <c r="A77" s="81" t="s">
        <v>64</v>
      </c>
      <c r="B77" s="88" t="s">
        <v>60</v>
      </c>
      <c r="C77" s="89" t="s">
        <v>24</v>
      </c>
      <c r="D77" s="84"/>
      <c r="E77" s="85">
        <v>0</v>
      </c>
      <c r="F77" s="85">
        <v>0</v>
      </c>
      <c r="G77" s="86">
        <f t="shared" ref="G77:G86" si="17">SUM(E77:F77)</f>
        <v>0</v>
      </c>
      <c r="H77" s="85">
        <v>0</v>
      </c>
      <c r="I77" s="85">
        <v>0</v>
      </c>
      <c r="J77" s="86">
        <v>0</v>
      </c>
      <c r="K77" s="85">
        <v>0</v>
      </c>
      <c r="L77" s="85">
        <v>0</v>
      </c>
      <c r="M77" s="86">
        <f t="shared" si="15"/>
        <v>0</v>
      </c>
      <c r="N77" s="85">
        <v>0</v>
      </c>
      <c r="O77" s="85">
        <v>0</v>
      </c>
      <c r="P77" s="87">
        <f t="shared" si="16"/>
        <v>0</v>
      </c>
    </row>
    <row r="78" spans="1:16" ht="12.75" x14ac:dyDescent="0.2">
      <c r="A78" s="81" t="s">
        <v>65</v>
      </c>
      <c r="B78" s="88" t="s">
        <v>60</v>
      </c>
      <c r="C78" s="89" t="s">
        <v>24</v>
      </c>
      <c r="D78" s="84"/>
      <c r="E78" s="85">
        <v>5</v>
      </c>
      <c r="F78" s="85">
        <v>0</v>
      </c>
      <c r="G78" s="86">
        <f t="shared" si="17"/>
        <v>5</v>
      </c>
      <c r="H78" s="85">
        <v>5</v>
      </c>
      <c r="I78" s="85">
        <v>0</v>
      </c>
      <c r="J78" s="86">
        <f t="shared" ref="J78:J86" si="18">SUM(H78,I78)</f>
        <v>5</v>
      </c>
      <c r="K78" s="85">
        <v>4</v>
      </c>
      <c r="L78" s="85">
        <v>1</v>
      </c>
      <c r="M78" s="86">
        <f t="shared" si="15"/>
        <v>5</v>
      </c>
      <c r="N78" s="85">
        <f t="shared" ref="N78:N86" si="19">SUM(H78,K78)</f>
        <v>9</v>
      </c>
      <c r="O78" s="85">
        <f t="shared" ref="O78:O86" si="20">I78+L78</f>
        <v>1</v>
      </c>
      <c r="P78" s="87">
        <f t="shared" si="16"/>
        <v>10</v>
      </c>
    </row>
    <row r="79" spans="1:16" ht="12.75" x14ac:dyDescent="0.2">
      <c r="A79" s="81" t="s">
        <v>66</v>
      </c>
      <c r="B79" s="88" t="s">
        <v>60</v>
      </c>
      <c r="C79" s="89" t="s">
        <v>24</v>
      </c>
      <c r="D79" s="84"/>
      <c r="E79" s="85">
        <v>3</v>
      </c>
      <c r="F79" s="85">
        <v>1</v>
      </c>
      <c r="G79" s="86">
        <f t="shared" si="17"/>
        <v>4</v>
      </c>
      <c r="H79" s="85">
        <v>3</v>
      </c>
      <c r="I79" s="85">
        <v>0</v>
      </c>
      <c r="J79" s="86">
        <f t="shared" si="18"/>
        <v>3</v>
      </c>
      <c r="K79" s="85">
        <v>5</v>
      </c>
      <c r="L79" s="85">
        <v>0</v>
      </c>
      <c r="M79" s="86">
        <f t="shared" si="15"/>
        <v>5</v>
      </c>
      <c r="N79" s="85">
        <f t="shared" si="19"/>
        <v>8</v>
      </c>
      <c r="O79" s="85">
        <f t="shared" si="20"/>
        <v>0</v>
      </c>
      <c r="P79" s="87">
        <f t="shared" si="16"/>
        <v>8</v>
      </c>
    </row>
    <row r="80" spans="1:16" ht="12.75" x14ac:dyDescent="0.2">
      <c r="A80" s="81" t="s">
        <v>67</v>
      </c>
      <c r="B80" s="88" t="s">
        <v>60</v>
      </c>
      <c r="C80" s="89" t="s">
        <v>24</v>
      </c>
      <c r="D80" s="84"/>
      <c r="E80" s="85">
        <v>1</v>
      </c>
      <c r="F80" s="85">
        <v>2</v>
      </c>
      <c r="G80" s="86">
        <f t="shared" si="17"/>
        <v>3</v>
      </c>
      <c r="H80" s="85">
        <v>1</v>
      </c>
      <c r="I80" s="85">
        <v>2</v>
      </c>
      <c r="J80" s="86">
        <f t="shared" si="18"/>
        <v>3</v>
      </c>
      <c r="K80" s="85">
        <v>4</v>
      </c>
      <c r="L80" s="85">
        <v>3</v>
      </c>
      <c r="M80" s="86">
        <f t="shared" si="15"/>
        <v>7</v>
      </c>
      <c r="N80" s="85">
        <f>SUM(H80,K80)</f>
        <v>5</v>
      </c>
      <c r="O80" s="85">
        <f>I80+L80</f>
        <v>5</v>
      </c>
      <c r="P80" s="87">
        <f t="shared" si="16"/>
        <v>10</v>
      </c>
    </row>
    <row r="81" spans="1:16" ht="12.75" x14ac:dyDescent="0.2">
      <c r="A81" s="81" t="s">
        <v>68</v>
      </c>
      <c r="B81" s="88" t="s">
        <v>60</v>
      </c>
      <c r="C81" s="89" t="s">
        <v>24</v>
      </c>
      <c r="D81" s="84"/>
      <c r="E81" s="85">
        <v>2</v>
      </c>
      <c r="F81" s="85">
        <v>3</v>
      </c>
      <c r="G81" s="86">
        <f t="shared" si="17"/>
        <v>5</v>
      </c>
      <c r="H81" s="85">
        <v>2</v>
      </c>
      <c r="I81" s="85">
        <v>3</v>
      </c>
      <c r="J81" s="86">
        <f t="shared" si="18"/>
        <v>5</v>
      </c>
      <c r="K81" s="85">
        <v>3</v>
      </c>
      <c r="L81" s="85">
        <v>4</v>
      </c>
      <c r="M81" s="86">
        <f t="shared" si="15"/>
        <v>7</v>
      </c>
      <c r="N81" s="85">
        <f t="shared" si="19"/>
        <v>5</v>
      </c>
      <c r="O81" s="85">
        <f t="shared" si="20"/>
        <v>7</v>
      </c>
      <c r="P81" s="87">
        <f t="shared" si="16"/>
        <v>12</v>
      </c>
    </row>
    <row r="82" spans="1:16" ht="12.75" x14ac:dyDescent="0.2">
      <c r="A82" s="81" t="s">
        <v>69</v>
      </c>
      <c r="B82" s="88" t="s">
        <v>60</v>
      </c>
      <c r="C82" s="89" t="s">
        <v>24</v>
      </c>
      <c r="D82" s="84"/>
      <c r="E82" s="85">
        <v>2</v>
      </c>
      <c r="F82" s="85">
        <v>3</v>
      </c>
      <c r="G82" s="86">
        <f t="shared" si="17"/>
        <v>5</v>
      </c>
      <c r="H82" s="85">
        <v>2</v>
      </c>
      <c r="I82" s="85">
        <v>3</v>
      </c>
      <c r="J82" s="86">
        <f t="shared" si="18"/>
        <v>5</v>
      </c>
      <c r="K82" s="85">
        <v>3</v>
      </c>
      <c r="L82" s="85">
        <v>1</v>
      </c>
      <c r="M82" s="86">
        <f t="shared" si="15"/>
        <v>4</v>
      </c>
      <c r="N82" s="85">
        <f t="shared" si="19"/>
        <v>5</v>
      </c>
      <c r="O82" s="85">
        <f t="shared" si="20"/>
        <v>4</v>
      </c>
      <c r="P82" s="87">
        <f t="shared" si="16"/>
        <v>9</v>
      </c>
    </row>
    <row r="83" spans="1:16" ht="12.75" x14ac:dyDescent="0.2">
      <c r="A83" s="81" t="s">
        <v>70</v>
      </c>
      <c r="B83" s="88" t="s">
        <v>60</v>
      </c>
      <c r="C83" s="89" t="s">
        <v>24</v>
      </c>
      <c r="D83" s="84"/>
      <c r="E83" s="85">
        <v>2</v>
      </c>
      <c r="F83" s="85">
        <v>2</v>
      </c>
      <c r="G83" s="86">
        <f t="shared" si="17"/>
        <v>4</v>
      </c>
      <c r="H83" s="85">
        <v>2</v>
      </c>
      <c r="I83" s="85">
        <v>3</v>
      </c>
      <c r="J83" s="86">
        <f t="shared" si="18"/>
        <v>5</v>
      </c>
      <c r="K83" s="85">
        <v>1</v>
      </c>
      <c r="L83" s="85">
        <v>2</v>
      </c>
      <c r="M83" s="86">
        <f t="shared" si="15"/>
        <v>3</v>
      </c>
      <c r="N83" s="85">
        <f t="shared" si="19"/>
        <v>3</v>
      </c>
      <c r="O83" s="85">
        <f t="shared" si="20"/>
        <v>5</v>
      </c>
      <c r="P83" s="87">
        <f t="shared" si="16"/>
        <v>8</v>
      </c>
    </row>
    <row r="84" spans="1:16" ht="12.75" x14ac:dyDescent="0.2">
      <c r="A84" s="81" t="s">
        <v>71</v>
      </c>
      <c r="B84" s="88" t="s">
        <v>60</v>
      </c>
      <c r="C84" s="89" t="s">
        <v>24</v>
      </c>
      <c r="D84" s="84"/>
      <c r="E84" s="85">
        <v>5</v>
      </c>
      <c r="F84" s="85">
        <v>0</v>
      </c>
      <c r="G84" s="86">
        <f t="shared" si="17"/>
        <v>5</v>
      </c>
      <c r="H84" s="85">
        <v>5</v>
      </c>
      <c r="I84" s="85">
        <v>0</v>
      </c>
      <c r="J84" s="86">
        <f t="shared" si="18"/>
        <v>5</v>
      </c>
      <c r="K84" s="85">
        <v>1</v>
      </c>
      <c r="L84" s="85">
        <v>4</v>
      </c>
      <c r="M84" s="86">
        <f t="shared" si="15"/>
        <v>5</v>
      </c>
      <c r="N84" s="85">
        <f t="shared" si="19"/>
        <v>6</v>
      </c>
      <c r="O84" s="85">
        <f t="shared" si="20"/>
        <v>4</v>
      </c>
      <c r="P84" s="87">
        <f t="shared" si="16"/>
        <v>10</v>
      </c>
    </row>
    <row r="85" spans="1:16" ht="22.5" x14ac:dyDescent="0.2">
      <c r="A85" s="81" t="s">
        <v>72</v>
      </c>
      <c r="B85" s="88" t="s">
        <v>62</v>
      </c>
      <c r="C85" s="89" t="s">
        <v>24</v>
      </c>
      <c r="D85" s="84"/>
      <c r="E85" s="85">
        <v>0</v>
      </c>
      <c r="F85" s="85">
        <v>0</v>
      </c>
      <c r="G85" s="86">
        <f t="shared" si="17"/>
        <v>0</v>
      </c>
      <c r="H85" s="85">
        <v>0</v>
      </c>
      <c r="I85" s="85">
        <v>0</v>
      </c>
      <c r="J85" s="86">
        <f t="shared" si="18"/>
        <v>0</v>
      </c>
      <c r="K85" s="85">
        <v>14</v>
      </c>
      <c r="L85" s="85">
        <v>4</v>
      </c>
      <c r="M85" s="86">
        <f t="shared" si="15"/>
        <v>18</v>
      </c>
      <c r="N85" s="85">
        <f t="shared" si="19"/>
        <v>14</v>
      </c>
      <c r="O85" s="85">
        <f t="shared" si="20"/>
        <v>4</v>
      </c>
      <c r="P85" s="87">
        <f t="shared" si="16"/>
        <v>18</v>
      </c>
    </row>
    <row r="86" spans="1:16" ht="13.5" thickBot="1" x14ac:dyDescent="0.25">
      <c r="A86" s="275" t="s">
        <v>73</v>
      </c>
      <c r="B86" s="90" t="s">
        <v>60</v>
      </c>
      <c r="C86" s="91" t="s">
        <v>24</v>
      </c>
      <c r="D86" s="92"/>
      <c r="E86" s="93">
        <v>2</v>
      </c>
      <c r="F86" s="93">
        <v>1</v>
      </c>
      <c r="G86" s="94">
        <f t="shared" si="17"/>
        <v>3</v>
      </c>
      <c r="H86" s="93">
        <v>2</v>
      </c>
      <c r="I86" s="93">
        <v>1</v>
      </c>
      <c r="J86" s="94">
        <f t="shared" si="18"/>
        <v>3</v>
      </c>
      <c r="K86" s="93">
        <v>6</v>
      </c>
      <c r="L86" s="93">
        <v>1</v>
      </c>
      <c r="M86" s="94">
        <f t="shared" si="15"/>
        <v>7</v>
      </c>
      <c r="N86" s="85">
        <f t="shared" si="19"/>
        <v>8</v>
      </c>
      <c r="O86" s="85">
        <f t="shared" si="20"/>
        <v>2</v>
      </c>
      <c r="P86" s="95">
        <f t="shared" si="16"/>
        <v>10</v>
      </c>
    </row>
    <row r="87" spans="1:16" ht="13.5" thickBot="1" x14ac:dyDescent="0.25">
      <c r="A87" s="304" t="s">
        <v>39</v>
      </c>
      <c r="B87" s="305"/>
      <c r="C87" s="305"/>
      <c r="D87" s="305"/>
      <c r="E87" s="76">
        <f>SUM(E76:E86)</f>
        <v>22</v>
      </c>
      <c r="F87" s="76">
        <f t="shared" ref="F87:P87" si="21">SUM(F76:F86)</f>
        <v>12</v>
      </c>
      <c r="G87" s="76">
        <f t="shared" si="21"/>
        <v>34</v>
      </c>
      <c r="H87" s="76">
        <f t="shared" si="21"/>
        <v>22</v>
      </c>
      <c r="I87" s="76">
        <f t="shared" si="21"/>
        <v>12</v>
      </c>
      <c r="J87" s="76">
        <f t="shared" si="21"/>
        <v>34</v>
      </c>
      <c r="K87" s="76">
        <f t="shared" si="21"/>
        <v>41</v>
      </c>
      <c r="L87" s="76">
        <f t="shared" si="21"/>
        <v>20</v>
      </c>
      <c r="M87" s="76">
        <f t="shared" si="21"/>
        <v>61</v>
      </c>
      <c r="N87" s="76">
        <f t="shared" si="21"/>
        <v>63</v>
      </c>
      <c r="O87" s="76">
        <f t="shared" si="21"/>
        <v>32</v>
      </c>
      <c r="P87" s="76">
        <f t="shared" si="21"/>
        <v>95</v>
      </c>
    </row>
    <row r="88" spans="1:16" ht="13.5" thickBot="1" x14ac:dyDescent="0.25">
      <c r="A88" s="192"/>
      <c r="B88" s="50"/>
      <c r="C88" s="50"/>
      <c r="D88" s="50"/>
      <c r="E88" s="51"/>
      <c r="F88" s="51"/>
      <c r="G88" s="51"/>
      <c r="H88" s="51"/>
      <c r="I88" s="51"/>
      <c r="J88" s="96"/>
      <c r="K88" s="52"/>
      <c r="L88" s="52"/>
      <c r="M88" s="52"/>
      <c r="N88" s="52"/>
      <c r="O88" s="52"/>
      <c r="P88" s="52"/>
    </row>
    <row r="89" spans="1:16" ht="13.5" thickBot="1" x14ac:dyDescent="0.25">
      <c r="A89" s="30" t="s">
        <v>40</v>
      </c>
      <c r="B89" s="31"/>
      <c r="C89" s="31"/>
      <c r="D89" s="31"/>
      <c r="E89" s="35" t="s">
        <v>18</v>
      </c>
      <c r="F89" s="35" t="s">
        <v>19</v>
      </c>
      <c r="G89" s="35" t="s">
        <v>20</v>
      </c>
      <c r="H89" s="35" t="s">
        <v>18</v>
      </c>
      <c r="I89" s="35" t="s">
        <v>19</v>
      </c>
      <c r="J89" s="35" t="s">
        <v>20</v>
      </c>
      <c r="K89" s="35" t="s">
        <v>18</v>
      </c>
      <c r="L89" s="35" t="s">
        <v>19</v>
      </c>
      <c r="M89" s="35" t="s">
        <v>20</v>
      </c>
      <c r="N89" s="35" t="s">
        <v>18</v>
      </c>
      <c r="O89" s="35" t="s">
        <v>19</v>
      </c>
      <c r="P89" s="36" t="s">
        <v>20</v>
      </c>
    </row>
    <row r="90" spans="1:16" ht="12.75" x14ac:dyDescent="0.2">
      <c r="A90" s="80" t="s">
        <v>74</v>
      </c>
      <c r="B90" s="97" t="s">
        <v>60</v>
      </c>
      <c r="C90" s="89" t="s">
        <v>24</v>
      </c>
      <c r="D90" s="98"/>
      <c r="E90" s="73">
        <v>0</v>
      </c>
      <c r="F90" s="73">
        <v>0</v>
      </c>
      <c r="G90" s="73">
        <v>0</v>
      </c>
      <c r="H90" s="73">
        <v>0</v>
      </c>
      <c r="I90" s="73">
        <v>0</v>
      </c>
      <c r="J90" s="86">
        <f>SUM(H90,I90)</f>
        <v>0</v>
      </c>
      <c r="K90" s="85">
        <v>8</v>
      </c>
      <c r="L90" s="85">
        <v>5</v>
      </c>
      <c r="M90" s="86">
        <f>SUM(K90:L90)</f>
        <v>13</v>
      </c>
      <c r="N90" s="85">
        <f>SUM(H90,K90)</f>
        <v>8</v>
      </c>
      <c r="O90" s="85">
        <f>SUM(I90,L90)</f>
        <v>5</v>
      </c>
      <c r="P90" s="87">
        <f>SUM(N90:O90)</f>
        <v>13</v>
      </c>
    </row>
    <row r="91" spans="1:16" ht="23.25" thickBot="1" x14ac:dyDescent="0.25">
      <c r="A91" s="81" t="s">
        <v>75</v>
      </c>
      <c r="B91" s="88" t="s">
        <v>62</v>
      </c>
      <c r="C91" s="89" t="s">
        <v>24</v>
      </c>
      <c r="D91" s="84"/>
      <c r="E91" s="276">
        <v>0</v>
      </c>
      <c r="F91" s="276">
        <v>0</v>
      </c>
      <c r="G91" s="73">
        <f>SUM(E91:F91)</f>
        <v>0</v>
      </c>
      <c r="H91" s="85">
        <v>0</v>
      </c>
      <c r="I91" s="85">
        <v>0</v>
      </c>
      <c r="J91" s="73">
        <f>SUM(H91:I91)</f>
        <v>0</v>
      </c>
      <c r="K91" s="85">
        <v>2</v>
      </c>
      <c r="L91" s="85">
        <v>2</v>
      </c>
      <c r="M91" s="73">
        <f>SUM(K91:L91)</f>
        <v>4</v>
      </c>
      <c r="N91" s="85">
        <f>SUM(H91,K91)</f>
        <v>2</v>
      </c>
      <c r="O91" s="85">
        <f>SUM(I91,L91)</f>
        <v>2</v>
      </c>
      <c r="P91" s="99">
        <f>SUM(N91:O91)</f>
        <v>4</v>
      </c>
    </row>
    <row r="92" spans="1:16" ht="13.5" thickBot="1" x14ac:dyDescent="0.25">
      <c r="A92" s="304" t="s">
        <v>39</v>
      </c>
      <c r="B92" s="305"/>
      <c r="C92" s="305"/>
      <c r="D92" s="305"/>
      <c r="E92" s="76">
        <f>SUM(E90:E91)</f>
        <v>0</v>
      </c>
      <c r="F92" s="76">
        <f t="shared" ref="F92:P92" si="22">SUM(F90:F91)</f>
        <v>0</v>
      </c>
      <c r="G92" s="76">
        <f t="shared" si="22"/>
        <v>0</v>
      </c>
      <c r="H92" s="76">
        <f t="shared" si="22"/>
        <v>0</v>
      </c>
      <c r="I92" s="76">
        <f t="shared" si="22"/>
        <v>0</v>
      </c>
      <c r="J92" s="76">
        <f t="shared" si="22"/>
        <v>0</v>
      </c>
      <c r="K92" s="76">
        <f t="shared" si="22"/>
        <v>10</v>
      </c>
      <c r="L92" s="76">
        <f t="shared" si="22"/>
        <v>7</v>
      </c>
      <c r="M92" s="76">
        <f t="shared" si="22"/>
        <v>17</v>
      </c>
      <c r="N92" s="76">
        <f t="shared" si="22"/>
        <v>10</v>
      </c>
      <c r="O92" s="76">
        <f t="shared" si="22"/>
        <v>7</v>
      </c>
      <c r="P92" s="76">
        <f t="shared" si="22"/>
        <v>17</v>
      </c>
    </row>
    <row r="93" spans="1:16" ht="13.5" thickBot="1" x14ac:dyDescent="0.25">
      <c r="A93" s="306" t="s">
        <v>56</v>
      </c>
      <c r="B93" s="307"/>
      <c r="C93" s="307"/>
      <c r="D93" s="307"/>
      <c r="E93" s="100">
        <f t="shared" ref="E93:P93" si="23">SUM(E72,E87,E92)</f>
        <v>459</v>
      </c>
      <c r="F93" s="100">
        <f t="shared" si="23"/>
        <v>365</v>
      </c>
      <c r="G93" s="100">
        <f t="shared" si="23"/>
        <v>824</v>
      </c>
      <c r="H93" s="100">
        <f t="shared" si="23"/>
        <v>178</v>
      </c>
      <c r="I93" s="100">
        <f t="shared" si="23"/>
        <v>111</v>
      </c>
      <c r="J93" s="100">
        <f t="shared" si="23"/>
        <v>289</v>
      </c>
      <c r="K93" s="100">
        <f t="shared" si="23"/>
        <v>1192</v>
      </c>
      <c r="L93" s="100">
        <f t="shared" si="23"/>
        <v>854</v>
      </c>
      <c r="M93" s="100">
        <f t="shared" si="23"/>
        <v>2046</v>
      </c>
      <c r="N93" s="100">
        <f t="shared" si="23"/>
        <v>1370</v>
      </c>
      <c r="O93" s="100">
        <f t="shared" si="23"/>
        <v>965</v>
      </c>
      <c r="P93" s="100">
        <f t="shared" si="23"/>
        <v>2335</v>
      </c>
    </row>
    <row r="94" spans="1:16" ht="12.75" x14ac:dyDescent="0.2">
      <c r="A94" s="78"/>
      <c r="B94" s="78"/>
      <c r="C94" s="78"/>
      <c r="D94" s="78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</row>
    <row r="95" spans="1:16" ht="12.75" x14ac:dyDescent="0.2">
      <c r="A95" s="78"/>
      <c r="B95" s="78"/>
      <c r="C95" s="78"/>
      <c r="D95" s="78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</row>
    <row r="96" spans="1:16" ht="12.75" x14ac:dyDescent="0.2">
      <c r="A96" s="78"/>
      <c r="B96" s="78"/>
      <c r="C96" s="78"/>
      <c r="D96" s="78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</row>
    <row r="97" spans="1:16" ht="12.75" x14ac:dyDescent="0.2">
      <c r="A97" s="78"/>
      <c r="B97" s="78"/>
      <c r="C97" s="78"/>
      <c r="D97" s="78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</row>
    <row r="98" spans="1:16" ht="12.75" x14ac:dyDescent="0.2">
      <c r="A98" s="78"/>
      <c r="B98" s="78"/>
      <c r="C98" s="78"/>
      <c r="D98" s="78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</row>
    <row r="99" spans="1:16" ht="12.75" x14ac:dyDescent="0.2">
      <c r="A99" s="78"/>
      <c r="B99" s="78"/>
      <c r="C99" s="78"/>
      <c r="D99" s="78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</row>
    <row r="100" spans="1:16" ht="13.5" thickBot="1" x14ac:dyDescent="0.25">
      <c r="A100" s="62"/>
      <c r="B100" s="50"/>
      <c r="C100" s="50"/>
      <c r="D100" s="50"/>
      <c r="E100" s="51"/>
      <c r="F100" s="51"/>
      <c r="G100" s="51"/>
      <c r="H100" s="51"/>
      <c r="I100" s="51"/>
      <c r="J100" s="96"/>
      <c r="K100" s="52"/>
      <c r="L100" s="52"/>
      <c r="M100" s="52"/>
      <c r="N100" s="52"/>
      <c r="O100" s="52"/>
      <c r="P100" s="52"/>
    </row>
    <row r="101" spans="1:16" ht="13.5" thickBot="1" x14ac:dyDescent="0.25">
      <c r="A101" s="308" t="s">
        <v>76</v>
      </c>
      <c r="B101" s="309"/>
      <c r="C101" s="309"/>
      <c r="D101" s="309"/>
      <c r="E101" s="309"/>
      <c r="F101" s="309"/>
      <c r="G101" s="310"/>
      <c r="H101" s="301" t="s">
        <v>9</v>
      </c>
      <c r="I101" s="302"/>
      <c r="J101" s="302"/>
      <c r="K101" s="302"/>
      <c r="L101" s="302"/>
      <c r="M101" s="302"/>
      <c r="N101" s="302"/>
      <c r="O101" s="302"/>
      <c r="P101" s="303"/>
    </row>
    <row r="102" spans="1:16" ht="13.5" thickBot="1" x14ac:dyDescent="0.25">
      <c r="A102" s="16" t="s">
        <v>10</v>
      </c>
      <c r="B102" s="17" t="s">
        <v>58</v>
      </c>
      <c r="C102" s="18" t="s">
        <v>12</v>
      </c>
      <c r="D102" s="31"/>
      <c r="E102" s="320" t="s">
        <v>13</v>
      </c>
      <c r="F102" s="320"/>
      <c r="G102" s="320"/>
      <c r="H102" s="321" t="s">
        <v>14</v>
      </c>
      <c r="I102" s="320"/>
      <c r="J102" s="320"/>
      <c r="K102" s="320" t="s">
        <v>15</v>
      </c>
      <c r="L102" s="320"/>
      <c r="M102" s="320"/>
      <c r="N102" s="320" t="s">
        <v>16</v>
      </c>
      <c r="O102" s="320"/>
      <c r="P102" s="322"/>
    </row>
    <row r="103" spans="1:16" ht="13.5" thickBot="1" x14ac:dyDescent="0.25">
      <c r="A103" s="30" t="s">
        <v>17</v>
      </c>
      <c r="B103" s="31"/>
      <c r="C103" s="31"/>
      <c r="D103" s="31"/>
      <c r="E103" s="35" t="s">
        <v>18</v>
      </c>
      <c r="F103" s="35" t="s">
        <v>19</v>
      </c>
      <c r="G103" s="35" t="s">
        <v>20</v>
      </c>
      <c r="H103" s="35" t="s">
        <v>18</v>
      </c>
      <c r="I103" s="35" t="s">
        <v>19</v>
      </c>
      <c r="J103" s="35" t="s">
        <v>20</v>
      </c>
      <c r="K103" s="35" t="s">
        <v>18</v>
      </c>
      <c r="L103" s="35" t="s">
        <v>19</v>
      </c>
      <c r="M103" s="35" t="s">
        <v>20</v>
      </c>
      <c r="N103" s="35" t="s">
        <v>18</v>
      </c>
      <c r="O103" s="35" t="s">
        <v>19</v>
      </c>
      <c r="P103" s="36" t="s">
        <v>20</v>
      </c>
    </row>
    <row r="104" spans="1:16" ht="12.75" x14ac:dyDescent="0.2">
      <c r="A104" s="102" t="s">
        <v>28</v>
      </c>
      <c r="B104" s="168" t="s">
        <v>77</v>
      </c>
      <c r="C104" s="71" t="s">
        <v>78</v>
      </c>
      <c r="D104" s="98"/>
      <c r="E104" s="73">
        <v>12</v>
      </c>
      <c r="F104" s="73">
        <v>18</v>
      </c>
      <c r="G104" s="73">
        <f>SUM(E104:F104)</f>
        <v>30</v>
      </c>
      <c r="H104" s="73">
        <v>11</v>
      </c>
      <c r="I104" s="74">
        <v>15</v>
      </c>
      <c r="J104" s="73">
        <f>SUM(H104:I104)</f>
        <v>26</v>
      </c>
      <c r="K104" s="74">
        <v>82</v>
      </c>
      <c r="L104" s="74">
        <v>93</v>
      </c>
      <c r="M104" s="73">
        <f>SUM(K104:L104)</f>
        <v>175</v>
      </c>
      <c r="N104" s="74">
        <f t="shared" ref="N104:O114" si="24">SUM(H104,K104)</f>
        <v>93</v>
      </c>
      <c r="O104" s="74">
        <f t="shared" si="24"/>
        <v>108</v>
      </c>
      <c r="P104" s="99">
        <f>SUM(N104:O104)</f>
        <v>201</v>
      </c>
    </row>
    <row r="105" spans="1:16" ht="12.75" x14ac:dyDescent="0.2">
      <c r="A105" s="54" t="s">
        <v>79</v>
      </c>
      <c r="B105" s="88" t="s">
        <v>80</v>
      </c>
      <c r="C105" s="71" t="s">
        <v>78</v>
      </c>
      <c r="D105" s="84"/>
      <c r="E105" s="85">
        <v>0</v>
      </c>
      <c r="F105" s="85">
        <v>0</v>
      </c>
      <c r="G105" s="86">
        <f t="shared" ref="G105:G114" si="25">SUM(E105:F105)</f>
        <v>0</v>
      </c>
      <c r="H105" s="85">
        <v>0</v>
      </c>
      <c r="I105" s="85">
        <v>0</v>
      </c>
      <c r="J105" s="86">
        <f t="shared" ref="J105:J114" si="26">SUM(H105:I105)</f>
        <v>0</v>
      </c>
      <c r="K105" s="85">
        <v>21</v>
      </c>
      <c r="L105" s="85">
        <v>32</v>
      </c>
      <c r="M105" s="73">
        <f>SUM(K105:L105)</f>
        <v>53</v>
      </c>
      <c r="N105" s="85">
        <f t="shared" si="24"/>
        <v>21</v>
      </c>
      <c r="O105" s="85">
        <f t="shared" si="24"/>
        <v>32</v>
      </c>
      <c r="P105" s="87">
        <f t="shared" ref="P105:P114" si="27">SUM(N105:O105)</f>
        <v>53</v>
      </c>
    </row>
    <row r="106" spans="1:16" ht="12.75" x14ac:dyDescent="0.2">
      <c r="A106" s="83" t="s">
        <v>81</v>
      </c>
      <c r="B106" s="88" t="s">
        <v>82</v>
      </c>
      <c r="C106" s="109" t="s">
        <v>78</v>
      </c>
      <c r="D106" s="84"/>
      <c r="E106" s="85">
        <v>0</v>
      </c>
      <c r="F106" s="85">
        <v>0</v>
      </c>
      <c r="G106" s="86">
        <f t="shared" si="25"/>
        <v>0</v>
      </c>
      <c r="H106" s="85">
        <v>59</v>
      </c>
      <c r="I106" s="85">
        <v>65</v>
      </c>
      <c r="J106" s="86">
        <f t="shared" si="26"/>
        <v>124</v>
      </c>
      <c r="K106" s="85">
        <v>362</v>
      </c>
      <c r="L106" s="85">
        <v>521</v>
      </c>
      <c r="M106" s="86">
        <f t="shared" ref="M106:M114" si="28">SUM(K106:L106)</f>
        <v>883</v>
      </c>
      <c r="N106" s="85">
        <f t="shared" si="24"/>
        <v>421</v>
      </c>
      <c r="O106" s="85">
        <f t="shared" si="24"/>
        <v>586</v>
      </c>
      <c r="P106" s="86">
        <f t="shared" si="27"/>
        <v>1007</v>
      </c>
    </row>
    <row r="107" spans="1:16" ht="22.5" x14ac:dyDescent="0.2">
      <c r="A107" s="83" t="s">
        <v>83</v>
      </c>
      <c r="B107" s="88" t="s">
        <v>84</v>
      </c>
      <c r="C107" s="109" t="s">
        <v>78</v>
      </c>
      <c r="D107" s="84"/>
      <c r="E107" s="85">
        <v>0</v>
      </c>
      <c r="F107" s="85">
        <v>0</v>
      </c>
      <c r="G107" s="86">
        <f t="shared" si="25"/>
        <v>0</v>
      </c>
      <c r="H107" s="85">
        <v>0</v>
      </c>
      <c r="I107" s="85">
        <v>0</v>
      </c>
      <c r="J107" s="86">
        <f t="shared" si="26"/>
        <v>0</v>
      </c>
      <c r="K107" s="85">
        <v>16</v>
      </c>
      <c r="L107" s="85">
        <v>20</v>
      </c>
      <c r="M107" s="86">
        <f t="shared" si="28"/>
        <v>36</v>
      </c>
      <c r="N107" s="85">
        <f t="shared" si="24"/>
        <v>16</v>
      </c>
      <c r="O107" s="85">
        <f t="shared" si="24"/>
        <v>20</v>
      </c>
      <c r="P107" s="86">
        <f t="shared" si="27"/>
        <v>36</v>
      </c>
    </row>
    <row r="108" spans="1:16" ht="12.75" x14ac:dyDescent="0.2">
      <c r="A108" s="103" t="s">
        <v>85</v>
      </c>
      <c r="B108" s="90" t="s">
        <v>84</v>
      </c>
      <c r="C108" s="71" t="s">
        <v>78</v>
      </c>
      <c r="D108" s="92"/>
      <c r="E108" s="85">
        <v>8</v>
      </c>
      <c r="F108" s="85">
        <v>2</v>
      </c>
      <c r="G108" s="86">
        <f t="shared" si="25"/>
        <v>10</v>
      </c>
      <c r="H108" s="85">
        <v>2</v>
      </c>
      <c r="I108" s="85">
        <v>9</v>
      </c>
      <c r="J108" s="86">
        <f t="shared" si="26"/>
        <v>11</v>
      </c>
      <c r="K108" s="85">
        <v>28</v>
      </c>
      <c r="L108" s="85">
        <v>21</v>
      </c>
      <c r="M108" s="86">
        <f t="shared" si="28"/>
        <v>49</v>
      </c>
      <c r="N108" s="85">
        <f t="shared" si="24"/>
        <v>30</v>
      </c>
      <c r="O108" s="85">
        <f t="shared" si="24"/>
        <v>30</v>
      </c>
      <c r="P108" s="87">
        <f t="shared" si="27"/>
        <v>60</v>
      </c>
    </row>
    <row r="109" spans="1:16" ht="12.75" x14ac:dyDescent="0.2">
      <c r="A109" s="103" t="s">
        <v>86</v>
      </c>
      <c r="B109" s="90" t="s">
        <v>84</v>
      </c>
      <c r="C109" s="71" t="s">
        <v>78</v>
      </c>
      <c r="D109" s="92"/>
      <c r="E109" s="85">
        <v>0</v>
      </c>
      <c r="F109" s="85">
        <v>0</v>
      </c>
      <c r="G109" s="86">
        <f t="shared" si="25"/>
        <v>0</v>
      </c>
      <c r="H109" s="85">
        <v>0</v>
      </c>
      <c r="I109" s="85">
        <v>0</v>
      </c>
      <c r="J109" s="86">
        <f t="shared" si="26"/>
        <v>0</v>
      </c>
      <c r="K109" s="85">
        <v>101</v>
      </c>
      <c r="L109" s="85">
        <v>99</v>
      </c>
      <c r="M109" s="86">
        <f t="shared" si="28"/>
        <v>200</v>
      </c>
      <c r="N109" s="85">
        <f t="shared" si="24"/>
        <v>101</v>
      </c>
      <c r="O109" s="85">
        <f t="shared" si="24"/>
        <v>99</v>
      </c>
      <c r="P109" s="87">
        <f t="shared" si="27"/>
        <v>200</v>
      </c>
    </row>
    <row r="110" spans="1:16" ht="12.75" x14ac:dyDescent="0.2">
      <c r="A110" s="103" t="s">
        <v>87</v>
      </c>
      <c r="B110" s="90" t="s">
        <v>84</v>
      </c>
      <c r="C110" s="71" t="s">
        <v>78</v>
      </c>
      <c r="D110" s="92"/>
      <c r="E110" s="85">
        <v>21</v>
      </c>
      <c r="F110" s="85">
        <v>9</v>
      </c>
      <c r="G110" s="86">
        <f t="shared" si="25"/>
        <v>30</v>
      </c>
      <c r="H110" s="85">
        <v>30</v>
      </c>
      <c r="I110" s="85">
        <v>13</v>
      </c>
      <c r="J110" s="86">
        <f t="shared" si="26"/>
        <v>43</v>
      </c>
      <c r="K110" s="85">
        <v>143</v>
      </c>
      <c r="L110" s="85">
        <v>112</v>
      </c>
      <c r="M110" s="86">
        <f t="shared" si="28"/>
        <v>255</v>
      </c>
      <c r="N110" s="85">
        <f t="shared" si="24"/>
        <v>173</v>
      </c>
      <c r="O110" s="85">
        <f t="shared" si="24"/>
        <v>125</v>
      </c>
      <c r="P110" s="87">
        <f>SUM(N110:O110)</f>
        <v>298</v>
      </c>
    </row>
    <row r="111" spans="1:16" ht="13.5" thickBot="1" x14ac:dyDescent="0.25">
      <c r="A111" s="60" t="s">
        <v>88</v>
      </c>
      <c r="B111" s="112" t="s">
        <v>84</v>
      </c>
      <c r="C111" s="113" t="s">
        <v>78</v>
      </c>
      <c r="D111" s="169"/>
      <c r="E111" s="114">
        <v>0</v>
      </c>
      <c r="F111" s="114">
        <v>0</v>
      </c>
      <c r="G111" s="100">
        <f t="shared" si="25"/>
        <v>0</v>
      </c>
      <c r="H111" s="114">
        <v>0</v>
      </c>
      <c r="I111" s="114">
        <v>0</v>
      </c>
      <c r="J111" s="100">
        <f t="shared" si="26"/>
        <v>0</v>
      </c>
      <c r="K111" s="114">
        <v>21</v>
      </c>
      <c r="L111" s="114">
        <v>11</v>
      </c>
      <c r="M111" s="100">
        <f t="shared" si="28"/>
        <v>32</v>
      </c>
      <c r="N111" s="114">
        <f t="shared" si="24"/>
        <v>21</v>
      </c>
      <c r="O111" s="114">
        <f t="shared" si="24"/>
        <v>11</v>
      </c>
      <c r="P111" s="206">
        <f t="shared" si="27"/>
        <v>32</v>
      </c>
    </row>
    <row r="112" spans="1:16" ht="12.75" x14ac:dyDescent="0.2">
      <c r="A112" s="53" t="s">
        <v>89</v>
      </c>
      <c r="B112" s="128" t="s">
        <v>84</v>
      </c>
      <c r="C112" s="129" t="s">
        <v>78</v>
      </c>
      <c r="D112" s="130"/>
      <c r="E112" s="131">
        <v>9</v>
      </c>
      <c r="F112" s="131">
        <v>7</v>
      </c>
      <c r="G112" s="132">
        <f t="shared" si="25"/>
        <v>16</v>
      </c>
      <c r="H112" s="131">
        <v>11</v>
      </c>
      <c r="I112" s="131">
        <v>12</v>
      </c>
      <c r="J112" s="132">
        <f>SUM(H112,I112)</f>
        <v>23</v>
      </c>
      <c r="K112" s="131">
        <v>38</v>
      </c>
      <c r="L112" s="131">
        <v>42</v>
      </c>
      <c r="M112" s="132">
        <f t="shared" si="28"/>
        <v>80</v>
      </c>
      <c r="N112" s="131">
        <f t="shared" si="24"/>
        <v>49</v>
      </c>
      <c r="O112" s="131">
        <f t="shared" si="24"/>
        <v>54</v>
      </c>
      <c r="P112" s="133">
        <f t="shared" si="27"/>
        <v>103</v>
      </c>
    </row>
    <row r="113" spans="1:16" ht="12.75" x14ac:dyDescent="0.2">
      <c r="A113" s="103" t="s">
        <v>90</v>
      </c>
      <c r="B113" s="90" t="s">
        <v>84</v>
      </c>
      <c r="C113" s="71" t="s">
        <v>78</v>
      </c>
      <c r="D113" s="92"/>
      <c r="E113" s="85">
        <v>0</v>
      </c>
      <c r="F113" s="85">
        <v>0</v>
      </c>
      <c r="G113" s="86">
        <f t="shared" si="25"/>
        <v>0</v>
      </c>
      <c r="H113" s="85">
        <v>0</v>
      </c>
      <c r="I113" s="85">
        <v>0</v>
      </c>
      <c r="J113" s="86">
        <f>SUM(H113,I113)</f>
        <v>0</v>
      </c>
      <c r="K113" s="85">
        <v>40</v>
      </c>
      <c r="L113" s="85">
        <v>63</v>
      </c>
      <c r="M113" s="86">
        <f t="shared" si="28"/>
        <v>103</v>
      </c>
      <c r="N113" s="85">
        <f t="shared" si="24"/>
        <v>40</v>
      </c>
      <c r="O113" s="85">
        <f t="shared" si="24"/>
        <v>63</v>
      </c>
      <c r="P113" s="87">
        <f t="shared" si="27"/>
        <v>103</v>
      </c>
    </row>
    <row r="114" spans="1:16" ht="13.5" thickBot="1" x14ac:dyDescent="0.25">
      <c r="A114" s="103" t="s">
        <v>91</v>
      </c>
      <c r="B114" s="90" t="s">
        <v>84</v>
      </c>
      <c r="C114" s="105" t="s">
        <v>78</v>
      </c>
      <c r="D114" s="92"/>
      <c r="E114" s="93">
        <v>8</v>
      </c>
      <c r="F114" s="93">
        <v>9</v>
      </c>
      <c r="G114" s="94">
        <f t="shared" si="25"/>
        <v>17</v>
      </c>
      <c r="H114" s="93">
        <v>11</v>
      </c>
      <c r="I114" s="93">
        <v>12</v>
      </c>
      <c r="J114" s="94">
        <f t="shared" si="26"/>
        <v>23</v>
      </c>
      <c r="K114" s="93">
        <v>69</v>
      </c>
      <c r="L114" s="93">
        <v>85</v>
      </c>
      <c r="M114" s="94">
        <f t="shared" si="28"/>
        <v>154</v>
      </c>
      <c r="N114" s="93">
        <f t="shared" si="24"/>
        <v>80</v>
      </c>
      <c r="O114" s="93">
        <f>SUM(I114,L114)</f>
        <v>97</v>
      </c>
      <c r="P114" s="95">
        <f t="shared" si="27"/>
        <v>177</v>
      </c>
    </row>
    <row r="115" spans="1:16" ht="13.5" thickBot="1" x14ac:dyDescent="0.25">
      <c r="A115" s="304" t="s">
        <v>39</v>
      </c>
      <c r="B115" s="305"/>
      <c r="C115" s="305"/>
      <c r="D115" s="305"/>
      <c r="E115" s="104">
        <f>SUM(E104:E114)</f>
        <v>58</v>
      </c>
      <c r="F115" s="104">
        <f t="shared" ref="F115:P115" si="29">SUM(F104:F114)</f>
        <v>45</v>
      </c>
      <c r="G115" s="104">
        <f t="shared" si="29"/>
        <v>103</v>
      </c>
      <c r="H115" s="104">
        <f t="shared" si="29"/>
        <v>124</v>
      </c>
      <c r="I115" s="104">
        <f t="shared" si="29"/>
        <v>126</v>
      </c>
      <c r="J115" s="104">
        <f t="shared" si="29"/>
        <v>250</v>
      </c>
      <c r="K115" s="104">
        <f t="shared" si="29"/>
        <v>921</v>
      </c>
      <c r="L115" s="104">
        <f t="shared" si="29"/>
        <v>1099</v>
      </c>
      <c r="M115" s="104">
        <f t="shared" si="29"/>
        <v>2020</v>
      </c>
      <c r="N115" s="104">
        <f t="shared" si="29"/>
        <v>1045</v>
      </c>
      <c r="O115" s="104">
        <f t="shared" si="29"/>
        <v>1225</v>
      </c>
      <c r="P115" s="104">
        <f t="shared" si="29"/>
        <v>2270</v>
      </c>
    </row>
    <row r="116" spans="1:16" ht="12.75" x14ac:dyDescent="0.2">
      <c r="A116" s="49"/>
      <c r="B116" s="49"/>
      <c r="C116" s="49"/>
      <c r="D116" s="49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</row>
    <row r="117" spans="1:16" ht="13.5" thickBot="1" x14ac:dyDescent="0.25">
      <c r="A117" s="49"/>
      <c r="B117" s="49"/>
      <c r="C117" s="49"/>
      <c r="D117" s="49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</row>
    <row r="118" spans="1:16" ht="13.5" thickBot="1" x14ac:dyDescent="0.25">
      <c r="A118" s="30" t="s">
        <v>40</v>
      </c>
      <c r="B118" s="31"/>
      <c r="C118" s="31"/>
      <c r="D118" s="31"/>
      <c r="E118" s="35" t="s">
        <v>18</v>
      </c>
      <c r="F118" s="35" t="s">
        <v>19</v>
      </c>
      <c r="G118" s="35" t="s">
        <v>20</v>
      </c>
      <c r="H118" s="35" t="s">
        <v>18</v>
      </c>
      <c r="I118" s="35" t="s">
        <v>19</v>
      </c>
      <c r="J118" s="35" t="s">
        <v>20</v>
      </c>
      <c r="K118" s="35" t="s">
        <v>18</v>
      </c>
      <c r="L118" s="35" t="s">
        <v>19</v>
      </c>
      <c r="M118" s="35" t="s">
        <v>20</v>
      </c>
      <c r="N118" s="35" t="s">
        <v>18</v>
      </c>
      <c r="O118" s="35" t="s">
        <v>19</v>
      </c>
      <c r="P118" s="36" t="s">
        <v>20</v>
      </c>
    </row>
    <row r="119" spans="1:16" ht="12.75" x14ac:dyDescent="0.2">
      <c r="A119" s="80" t="s">
        <v>92</v>
      </c>
      <c r="B119" s="97" t="s">
        <v>82</v>
      </c>
      <c r="C119" s="71" t="s">
        <v>78</v>
      </c>
      <c r="D119" s="71"/>
      <c r="E119" s="73">
        <v>0</v>
      </c>
      <c r="F119" s="73">
        <v>0</v>
      </c>
      <c r="G119" s="73">
        <f>SUM(E119:F119)</f>
        <v>0</v>
      </c>
      <c r="H119" s="73">
        <v>0</v>
      </c>
      <c r="I119" s="73">
        <v>0</v>
      </c>
      <c r="J119" s="86">
        <f>SUM(H119,I119)</f>
        <v>0</v>
      </c>
      <c r="K119" s="277">
        <v>41</v>
      </c>
      <c r="L119" s="277">
        <v>27</v>
      </c>
      <c r="M119" s="277">
        <f>SUM(K119,L119)</f>
        <v>68</v>
      </c>
      <c r="N119" s="72">
        <f>SUM(H119,K119)</f>
        <v>41</v>
      </c>
      <c r="O119" s="72">
        <f>SUM(I119,L119)</f>
        <v>27</v>
      </c>
      <c r="P119" s="99">
        <f>SUM(N119:O119)</f>
        <v>68</v>
      </c>
    </row>
    <row r="120" spans="1:16" ht="13.5" thickBot="1" x14ac:dyDescent="0.25">
      <c r="A120" s="275" t="s">
        <v>93</v>
      </c>
      <c r="B120" s="90" t="s">
        <v>84</v>
      </c>
      <c r="C120" s="105" t="s">
        <v>78</v>
      </c>
      <c r="D120" s="278"/>
      <c r="E120" s="279">
        <v>0</v>
      </c>
      <c r="F120" s="279">
        <v>0</v>
      </c>
      <c r="G120" s="106">
        <f>SUM(E120,F120)</f>
        <v>0</v>
      </c>
      <c r="H120" s="93">
        <v>0</v>
      </c>
      <c r="I120" s="93">
        <v>0</v>
      </c>
      <c r="J120" s="106">
        <f>SUM(H120:I120)</f>
        <v>0</v>
      </c>
      <c r="K120" s="93">
        <v>9</v>
      </c>
      <c r="L120" s="93">
        <v>3</v>
      </c>
      <c r="M120" s="106">
        <f>SUM(K120:L120)</f>
        <v>12</v>
      </c>
      <c r="N120" s="93">
        <f>SUM(H120,K120)</f>
        <v>9</v>
      </c>
      <c r="O120" s="93">
        <f>SUM(I120,L120)</f>
        <v>3</v>
      </c>
      <c r="P120" s="280">
        <f>SUM(N120:O120)</f>
        <v>12</v>
      </c>
    </row>
    <row r="121" spans="1:16" ht="13.5" thickBot="1" x14ac:dyDescent="0.25">
      <c r="A121" s="342" t="s">
        <v>39</v>
      </c>
      <c r="B121" s="343"/>
      <c r="C121" s="343"/>
      <c r="D121" s="343"/>
      <c r="E121" s="76">
        <f>SUM(E119:E120)</f>
        <v>0</v>
      </c>
      <c r="F121" s="76">
        <f t="shared" ref="F121:P121" si="30">SUM(F119:F120)</f>
        <v>0</v>
      </c>
      <c r="G121" s="76">
        <f t="shared" si="30"/>
        <v>0</v>
      </c>
      <c r="H121" s="76">
        <f t="shared" si="30"/>
        <v>0</v>
      </c>
      <c r="I121" s="76">
        <f t="shared" si="30"/>
        <v>0</v>
      </c>
      <c r="J121" s="76">
        <f t="shared" si="30"/>
        <v>0</v>
      </c>
      <c r="K121" s="76">
        <f t="shared" si="30"/>
        <v>50</v>
      </c>
      <c r="L121" s="76">
        <f t="shared" si="30"/>
        <v>30</v>
      </c>
      <c r="M121" s="76">
        <f t="shared" si="30"/>
        <v>80</v>
      </c>
      <c r="N121" s="76">
        <f t="shared" si="30"/>
        <v>50</v>
      </c>
      <c r="O121" s="76">
        <f t="shared" si="30"/>
        <v>30</v>
      </c>
      <c r="P121" s="76">
        <f t="shared" si="30"/>
        <v>80</v>
      </c>
    </row>
    <row r="122" spans="1:16" ht="12.75" x14ac:dyDescent="0.2">
      <c r="A122" s="157"/>
      <c r="B122" s="157"/>
      <c r="C122" s="157"/>
      <c r="D122" s="157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</row>
    <row r="123" spans="1:16" ht="12.75" x14ac:dyDescent="0.2">
      <c r="A123" s="157"/>
      <c r="B123" s="157"/>
      <c r="C123" s="157"/>
      <c r="D123" s="157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</row>
    <row r="124" spans="1:16" ht="13.5" thickBot="1" x14ac:dyDescent="0.25">
      <c r="A124" s="159"/>
      <c r="B124" s="107"/>
      <c r="C124" s="107"/>
      <c r="D124" s="107"/>
      <c r="E124" s="51"/>
      <c r="F124" s="51"/>
      <c r="G124" s="51"/>
      <c r="H124" s="51"/>
      <c r="I124" s="51"/>
      <c r="J124" s="96"/>
      <c r="K124" s="52"/>
      <c r="L124" s="52"/>
      <c r="M124" s="52"/>
      <c r="N124" s="52"/>
      <c r="O124" s="52"/>
      <c r="P124" s="52"/>
    </row>
    <row r="125" spans="1:16" ht="13.5" thickBot="1" x14ac:dyDescent="0.25">
      <c r="A125" s="158" t="s">
        <v>54</v>
      </c>
      <c r="B125" s="37"/>
      <c r="C125" s="37"/>
      <c r="D125" s="37"/>
      <c r="E125" s="35" t="s">
        <v>18</v>
      </c>
      <c r="F125" s="35" t="s">
        <v>19</v>
      </c>
      <c r="G125" s="35" t="s">
        <v>20</v>
      </c>
      <c r="H125" s="35" t="s">
        <v>18</v>
      </c>
      <c r="I125" s="35" t="s">
        <v>19</v>
      </c>
      <c r="J125" s="35" t="s">
        <v>20</v>
      </c>
      <c r="K125" s="35" t="s">
        <v>18</v>
      </c>
      <c r="L125" s="35" t="s">
        <v>19</v>
      </c>
      <c r="M125" s="35" t="s">
        <v>20</v>
      </c>
      <c r="N125" s="35" t="s">
        <v>18</v>
      </c>
      <c r="O125" s="35" t="s">
        <v>19</v>
      </c>
      <c r="P125" s="36" t="s">
        <v>20</v>
      </c>
    </row>
    <row r="126" spans="1:16" ht="12.75" x14ac:dyDescent="0.2">
      <c r="A126" s="97" t="s">
        <v>94</v>
      </c>
      <c r="B126" s="97" t="s">
        <v>95</v>
      </c>
      <c r="C126" s="71" t="s">
        <v>78</v>
      </c>
      <c r="D126" s="71"/>
      <c r="E126" s="72">
        <v>0</v>
      </c>
      <c r="F126" s="72">
        <v>0</v>
      </c>
      <c r="G126" s="72">
        <f>SUM(E126:F126)</f>
        <v>0</v>
      </c>
      <c r="H126" s="72">
        <v>0</v>
      </c>
      <c r="I126" s="72">
        <v>0</v>
      </c>
      <c r="J126" s="72">
        <f>SUM(H126:I126)</f>
        <v>0</v>
      </c>
      <c r="K126" s="72">
        <v>11</v>
      </c>
      <c r="L126" s="72">
        <v>10</v>
      </c>
      <c r="M126" s="72">
        <f>SUM(K126:L126)</f>
        <v>21</v>
      </c>
      <c r="N126" s="72">
        <f>SUM(H126,K126)</f>
        <v>11</v>
      </c>
      <c r="O126" s="72">
        <f>SUM(I126,L126)</f>
        <v>10</v>
      </c>
      <c r="P126" s="281">
        <f>SUM(N126:O126)</f>
        <v>21</v>
      </c>
    </row>
    <row r="127" spans="1:16" ht="13.5" thickBot="1" x14ac:dyDescent="0.25">
      <c r="A127" s="81" t="s">
        <v>96</v>
      </c>
      <c r="B127" s="108" t="s">
        <v>97</v>
      </c>
      <c r="C127" s="89" t="s">
        <v>24</v>
      </c>
      <c r="D127" s="109"/>
      <c r="E127" s="85">
        <v>0</v>
      </c>
      <c r="F127" s="85">
        <v>0</v>
      </c>
      <c r="G127" s="72">
        <f>SUM(E127:F127)</f>
        <v>0</v>
      </c>
      <c r="H127" s="85">
        <v>12</v>
      </c>
      <c r="I127" s="85">
        <v>6</v>
      </c>
      <c r="J127" s="72">
        <f>SUM(H127:I127)</f>
        <v>18</v>
      </c>
      <c r="K127" s="85">
        <v>18</v>
      </c>
      <c r="L127" s="85">
        <v>17</v>
      </c>
      <c r="M127" s="72">
        <f>SUM(K127:L127)</f>
        <v>35</v>
      </c>
      <c r="N127" s="85">
        <f>SUM(H127,K127)</f>
        <v>30</v>
      </c>
      <c r="O127" s="85">
        <f>SUM(I127,L127)</f>
        <v>23</v>
      </c>
      <c r="P127" s="281">
        <f>SUM(N127:O127)</f>
        <v>53</v>
      </c>
    </row>
    <row r="128" spans="1:16" ht="13.5" thickBot="1" x14ac:dyDescent="0.25">
      <c r="A128" s="304" t="s">
        <v>39</v>
      </c>
      <c r="B128" s="305"/>
      <c r="C128" s="305"/>
      <c r="D128" s="305"/>
      <c r="E128" s="76">
        <f>SUM(E126:E127)</f>
        <v>0</v>
      </c>
      <c r="F128" s="76">
        <f t="shared" ref="F128:P128" si="31">SUM(F126:F127)</f>
        <v>0</v>
      </c>
      <c r="G128" s="76">
        <f t="shared" si="31"/>
        <v>0</v>
      </c>
      <c r="H128" s="76">
        <f t="shared" si="31"/>
        <v>12</v>
      </c>
      <c r="I128" s="76">
        <f t="shared" si="31"/>
        <v>6</v>
      </c>
      <c r="J128" s="76">
        <f t="shared" si="31"/>
        <v>18</v>
      </c>
      <c r="K128" s="76">
        <f t="shared" si="31"/>
        <v>29</v>
      </c>
      <c r="L128" s="76">
        <f t="shared" si="31"/>
        <v>27</v>
      </c>
      <c r="M128" s="76">
        <f t="shared" si="31"/>
        <v>56</v>
      </c>
      <c r="N128" s="76">
        <f t="shared" si="31"/>
        <v>41</v>
      </c>
      <c r="O128" s="76">
        <f t="shared" si="31"/>
        <v>33</v>
      </c>
      <c r="P128" s="76">
        <f t="shared" si="31"/>
        <v>74</v>
      </c>
    </row>
    <row r="129" spans="1:17" ht="13.5" thickBot="1" x14ac:dyDescent="0.25">
      <c r="A129" s="306" t="s">
        <v>56</v>
      </c>
      <c r="B129" s="307"/>
      <c r="C129" s="307"/>
      <c r="D129" s="307"/>
      <c r="E129" s="76">
        <f>SUM(E115,E121,E128)</f>
        <v>58</v>
      </c>
      <c r="F129" s="76">
        <f t="shared" ref="F129:P129" si="32">SUM(F115,F121,F128)</f>
        <v>45</v>
      </c>
      <c r="G129" s="76">
        <f t="shared" si="32"/>
        <v>103</v>
      </c>
      <c r="H129" s="76">
        <f t="shared" si="32"/>
        <v>136</v>
      </c>
      <c r="I129" s="76">
        <f t="shared" si="32"/>
        <v>132</v>
      </c>
      <c r="J129" s="76">
        <f t="shared" si="32"/>
        <v>268</v>
      </c>
      <c r="K129" s="76">
        <f t="shared" si="32"/>
        <v>1000</v>
      </c>
      <c r="L129" s="76">
        <f t="shared" si="32"/>
        <v>1156</v>
      </c>
      <c r="M129" s="76">
        <f t="shared" si="32"/>
        <v>2156</v>
      </c>
      <c r="N129" s="76">
        <f t="shared" si="32"/>
        <v>1136</v>
      </c>
      <c r="O129" s="76">
        <f t="shared" si="32"/>
        <v>1288</v>
      </c>
      <c r="P129" s="76">
        <f t="shared" si="32"/>
        <v>2424</v>
      </c>
    </row>
    <row r="130" spans="1:17" ht="12.75" x14ac:dyDescent="0.2">
      <c r="A130" s="78"/>
      <c r="B130" s="78"/>
      <c r="C130" s="78"/>
      <c r="D130" s="78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</row>
    <row r="131" spans="1:17" ht="13.5" customHeight="1" x14ac:dyDescent="0.2">
      <c r="A131" s="78"/>
      <c r="B131" s="78"/>
      <c r="C131" s="78"/>
      <c r="D131" s="78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</row>
    <row r="132" spans="1:17" ht="13.5" customHeight="1" x14ac:dyDescent="0.2">
      <c r="A132" s="78"/>
      <c r="B132" s="78"/>
      <c r="C132" s="78"/>
      <c r="D132" s="78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</row>
    <row r="133" spans="1:17" ht="13.5" customHeight="1" x14ac:dyDescent="0.2">
      <c r="A133" s="78"/>
      <c r="B133" s="78"/>
      <c r="C133" s="78"/>
      <c r="D133" s="78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</row>
    <row r="134" spans="1:17" ht="12.75" x14ac:dyDescent="0.2">
      <c r="A134" s="78"/>
      <c r="B134" s="78"/>
      <c r="C134" s="78"/>
      <c r="D134" s="78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</row>
    <row r="135" spans="1:17" ht="13.5" thickBot="1" x14ac:dyDescent="0.25">
      <c r="A135" s="160"/>
      <c r="B135" s="110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</row>
    <row r="136" spans="1:17" ht="13.5" thickBot="1" x14ac:dyDescent="0.25">
      <c r="A136" s="308" t="s">
        <v>98</v>
      </c>
      <c r="B136" s="309"/>
      <c r="C136" s="309"/>
      <c r="D136" s="309"/>
      <c r="E136" s="309"/>
      <c r="F136" s="309"/>
      <c r="G136" s="310"/>
      <c r="H136" s="301" t="s">
        <v>9</v>
      </c>
      <c r="I136" s="302"/>
      <c r="J136" s="302"/>
      <c r="K136" s="302"/>
      <c r="L136" s="302"/>
      <c r="M136" s="302"/>
      <c r="N136" s="302"/>
      <c r="O136" s="302"/>
      <c r="P136" s="303"/>
    </row>
    <row r="137" spans="1:17" ht="13.5" thickBot="1" x14ac:dyDescent="0.25">
      <c r="A137" s="16" t="s">
        <v>10</v>
      </c>
      <c r="B137" s="17" t="s">
        <v>58</v>
      </c>
      <c r="C137" s="18" t="s">
        <v>12</v>
      </c>
      <c r="D137" s="31"/>
      <c r="E137" s="320" t="s">
        <v>13</v>
      </c>
      <c r="F137" s="320"/>
      <c r="G137" s="320"/>
      <c r="H137" s="321" t="s">
        <v>14</v>
      </c>
      <c r="I137" s="320"/>
      <c r="J137" s="320"/>
      <c r="K137" s="320" t="s">
        <v>15</v>
      </c>
      <c r="L137" s="320"/>
      <c r="M137" s="320"/>
      <c r="N137" s="320" t="s">
        <v>16</v>
      </c>
      <c r="O137" s="320"/>
      <c r="P137" s="322"/>
    </row>
    <row r="138" spans="1:17" ht="13.5" thickBot="1" x14ac:dyDescent="0.25">
      <c r="A138" s="30" t="s">
        <v>17</v>
      </c>
      <c r="B138" s="31"/>
      <c r="C138" s="31"/>
      <c r="D138" s="31"/>
      <c r="E138" s="35" t="s">
        <v>18</v>
      </c>
      <c r="F138" s="35" t="s">
        <v>19</v>
      </c>
      <c r="G138" s="35" t="s">
        <v>20</v>
      </c>
      <c r="H138" s="35" t="s">
        <v>18</v>
      </c>
      <c r="I138" s="35" t="s">
        <v>19</v>
      </c>
      <c r="J138" s="35" t="s">
        <v>20</v>
      </c>
      <c r="K138" s="35" t="s">
        <v>18</v>
      </c>
      <c r="L138" s="35" t="s">
        <v>19</v>
      </c>
      <c r="M138" s="35" t="s">
        <v>20</v>
      </c>
      <c r="N138" s="35" t="s">
        <v>18</v>
      </c>
      <c r="O138" s="35" t="s">
        <v>19</v>
      </c>
      <c r="P138" s="36" t="s">
        <v>20</v>
      </c>
    </row>
    <row r="139" spans="1:17" ht="12.75" x14ac:dyDescent="0.2">
      <c r="A139" s="102" t="s">
        <v>28</v>
      </c>
      <c r="B139" s="168" t="s">
        <v>99</v>
      </c>
      <c r="C139" s="98" t="s">
        <v>100</v>
      </c>
      <c r="D139" s="98"/>
      <c r="E139" s="73">
        <v>11</v>
      </c>
      <c r="F139" s="73">
        <v>19</v>
      </c>
      <c r="G139" s="73">
        <f>SUM(E139:F139)</f>
        <v>30</v>
      </c>
      <c r="H139" s="73">
        <v>11</v>
      </c>
      <c r="I139" s="74">
        <v>17</v>
      </c>
      <c r="J139" s="73">
        <f>SUM(H139:I139)</f>
        <v>28</v>
      </c>
      <c r="K139" s="74">
        <v>94</v>
      </c>
      <c r="L139" s="74">
        <v>109</v>
      </c>
      <c r="M139" s="73">
        <f>SUM(K139:L139)</f>
        <v>203</v>
      </c>
      <c r="N139" s="72">
        <f>SUM(H139,K139)</f>
        <v>105</v>
      </c>
      <c r="O139" s="72">
        <f>SUM(I139,L139)</f>
        <v>126</v>
      </c>
      <c r="P139" s="99">
        <f>SUM(N139:O139)</f>
        <v>231</v>
      </c>
    </row>
    <row r="140" spans="1:17" ht="22.5" x14ac:dyDescent="0.2">
      <c r="A140" s="103" t="s">
        <v>182</v>
      </c>
      <c r="B140" s="83" t="s">
        <v>101</v>
      </c>
      <c r="C140" s="92" t="s">
        <v>100</v>
      </c>
      <c r="D140" s="92"/>
      <c r="E140" s="93">
        <v>3</v>
      </c>
      <c r="F140" s="93">
        <v>5</v>
      </c>
      <c r="G140" s="73">
        <f t="shared" ref="G140:G154" si="33">SUM(E140:F140)</f>
        <v>8</v>
      </c>
      <c r="H140" s="73">
        <v>6</v>
      </c>
      <c r="I140" s="93">
        <v>7</v>
      </c>
      <c r="J140" s="73">
        <f t="shared" ref="J140:J154" si="34">SUM(H140:I140)</f>
        <v>13</v>
      </c>
      <c r="K140" s="93">
        <v>55</v>
      </c>
      <c r="L140" s="93">
        <v>80</v>
      </c>
      <c r="M140" s="73">
        <f t="shared" ref="M140:M154" si="35">SUM(K140:L140)</f>
        <v>135</v>
      </c>
      <c r="N140" s="72">
        <f t="shared" ref="N140:O152" si="36">SUM(H140,K140)</f>
        <v>61</v>
      </c>
      <c r="O140" s="72">
        <f t="shared" si="36"/>
        <v>87</v>
      </c>
      <c r="P140" s="99">
        <f t="shared" ref="P140:P152" si="37">SUM(N140:O140)</f>
        <v>148</v>
      </c>
    </row>
    <row r="141" spans="1:17" ht="22.5" x14ac:dyDescent="0.2">
      <c r="A141" s="103" t="s">
        <v>102</v>
      </c>
      <c r="B141" s="83" t="s">
        <v>101</v>
      </c>
      <c r="C141" s="92" t="s">
        <v>100</v>
      </c>
      <c r="D141" s="92"/>
      <c r="E141" s="93">
        <v>0</v>
      </c>
      <c r="F141" s="93">
        <v>0</v>
      </c>
      <c r="G141" s="73">
        <v>0</v>
      </c>
      <c r="H141" s="93">
        <v>0</v>
      </c>
      <c r="I141" s="93">
        <v>0</v>
      </c>
      <c r="J141" s="73">
        <f>SUM(H141:I141)</f>
        <v>0</v>
      </c>
      <c r="K141" s="93">
        <v>12</v>
      </c>
      <c r="L141" s="93">
        <v>9</v>
      </c>
      <c r="M141" s="73">
        <f t="shared" si="35"/>
        <v>21</v>
      </c>
      <c r="N141" s="72">
        <f>SUM(H141,K141)</f>
        <v>12</v>
      </c>
      <c r="O141" s="72">
        <f>SUM(I141,L141)</f>
        <v>9</v>
      </c>
      <c r="P141" s="99">
        <f>SUM(N141:O141)</f>
        <v>21</v>
      </c>
    </row>
    <row r="142" spans="1:17" ht="22.5" x14ac:dyDescent="0.2">
      <c r="A142" s="103" t="s">
        <v>22</v>
      </c>
      <c r="B142" s="83" t="s">
        <v>101</v>
      </c>
      <c r="C142" s="92" t="s">
        <v>100</v>
      </c>
      <c r="D142" s="92"/>
      <c r="E142" s="93">
        <v>28</v>
      </c>
      <c r="F142" s="93">
        <v>16</v>
      </c>
      <c r="G142" s="73">
        <f t="shared" si="33"/>
        <v>44</v>
      </c>
      <c r="H142" s="93">
        <v>36</v>
      </c>
      <c r="I142" s="93">
        <v>36</v>
      </c>
      <c r="J142" s="73">
        <f t="shared" si="34"/>
        <v>72</v>
      </c>
      <c r="K142" s="93">
        <v>155</v>
      </c>
      <c r="L142" s="93">
        <v>212</v>
      </c>
      <c r="M142" s="73">
        <f>SUM(K142:L142)</f>
        <v>367</v>
      </c>
      <c r="N142" s="72">
        <f t="shared" si="36"/>
        <v>191</v>
      </c>
      <c r="O142" s="72">
        <f t="shared" si="36"/>
        <v>248</v>
      </c>
      <c r="P142" s="99">
        <f t="shared" si="37"/>
        <v>439</v>
      </c>
    </row>
    <row r="143" spans="1:17" ht="22.5" x14ac:dyDescent="0.2">
      <c r="A143" s="103" t="s">
        <v>103</v>
      </c>
      <c r="B143" s="83" t="s">
        <v>101</v>
      </c>
      <c r="C143" s="92" t="s">
        <v>100</v>
      </c>
      <c r="D143" s="92"/>
      <c r="E143" s="93">
        <v>0</v>
      </c>
      <c r="F143" s="93">
        <v>0</v>
      </c>
      <c r="G143" s="73">
        <f t="shared" si="33"/>
        <v>0</v>
      </c>
      <c r="H143" s="93">
        <v>0</v>
      </c>
      <c r="I143" s="93">
        <v>0</v>
      </c>
      <c r="J143" s="73">
        <f t="shared" si="34"/>
        <v>0</v>
      </c>
      <c r="K143" s="93">
        <v>0</v>
      </c>
      <c r="L143" s="93">
        <v>0</v>
      </c>
      <c r="M143" s="73">
        <f t="shared" si="35"/>
        <v>0</v>
      </c>
      <c r="N143" s="72">
        <f t="shared" si="36"/>
        <v>0</v>
      </c>
      <c r="O143" s="72">
        <f t="shared" si="36"/>
        <v>0</v>
      </c>
      <c r="P143" s="99">
        <f t="shared" si="37"/>
        <v>0</v>
      </c>
    </row>
    <row r="144" spans="1:17" s="194" customFormat="1" ht="22.5" x14ac:dyDescent="0.2">
      <c r="A144" s="103" t="s">
        <v>104</v>
      </c>
      <c r="B144" s="83" t="s">
        <v>101</v>
      </c>
      <c r="C144" s="92" t="s">
        <v>100</v>
      </c>
      <c r="D144" s="92"/>
      <c r="E144" s="93">
        <v>5</v>
      </c>
      <c r="F144" s="93">
        <v>8</v>
      </c>
      <c r="G144" s="73">
        <f t="shared" si="33"/>
        <v>13</v>
      </c>
      <c r="H144" s="93">
        <v>8</v>
      </c>
      <c r="I144" s="93">
        <v>13</v>
      </c>
      <c r="J144" s="73">
        <f t="shared" si="34"/>
        <v>21</v>
      </c>
      <c r="K144" s="93">
        <v>67</v>
      </c>
      <c r="L144" s="93">
        <v>111</v>
      </c>
      <c r="M144" s="73">
        <f>SUM(K144:L144)</f>
        <v>178</v>
      </c>
      <c r="N144" s="72">
        <f t="shared" si="36"/>
        <v>75</v>
      </c>
      <c r="O144" s="72">
        <f t="shared" si="36"/>
        <v>124</v>
      </c>
      <c r="P144" s="99">
        <f t="shared" si="37"/>
        <v>199</v>
      </c>
      <c r="Q144" s="195"/>
    </row>
    <row r="145" spans="1:16" ht="22.5" x14ac:dyDescent="0.2">
      <c r="A145" s="103" t="s">
        <v>26</v>
      </c>
      <c r="B145" s="83" t="s">
        <v>101</v>
      </c>
      <c r="C145" s="92" t="s">
        <v>100</v>
      </c>
      <c r="D145" s="92"/>
      <c r="E145" s="93">
        <v>7</v>
      </c>
      <c r="F145" s="93">
        <v>13</v>
      </c>
      <c r="G145" s="73">
        <f t="shared" si="33"/>
        <v>20</v>
      </c>
      <c r="H145" s="93">
        <v>10</v>
      </c>
      <c r="I145" s="93">
        <v>23</v>
      </c>
      <c r="J145" s="73">
        <f t="shared" si="34"/>
        <v>33</v>
      </c>
      <c r="K145" s="93">
        <v>93</v>
      </c>
      <c r="L145" s="93">
        <v>301</v>
      </c>
      <c r="M145" s="73">
        <f t="shared" si="35"/>
        <v>394</v>
      </c>
      <c r="N145" s="72">
        <f t="shared" si="36"/>
        <v>103</v>
      </c>
      <c r="O145" s="72">
        <f t="shared" si="36"/>
        <v>324</v>
      </c>
      <c r="P145" s="99">
        <f t="shared" si="37"/>
        <v>427</v>
      </c>
    </row>
    <row r="146" spans="1:16" ht="12.75" x14ac:dyDescent="0.2">
      <c r="A146" s="83" t="s">
        <v>25</v>
      </c>
      <c r="B146" s="83" t="s">
        <v>105</v>
      </c>
      <c r="C146" s="84" t="s">
        <v>100</v>
      </c>
      <c r="D146" s="84"/>
      <c r="E146" s="85">
        <v>12</v>
      </c>
      <c r="F146" s="85">
        <v>22</v>
      </c>
      <c r="G146" s="86">
        <f t="shared" si="33"/>
        <v>34</v>
      </c>
      <c r="H146" s="85">
        <v>18</v>
      </c>
      <c r="I146" s="85">
        <v>40</v>
      </c>
      <c r="J146" s="86">
        <f t="shared" si="34"/>
        <v>58</v>
      </c>
      <c r="K146" s="85">
        <v>248</v>
      </c>
      <c r="L146" s="85">
        <v>351</v>
      </c>
      <c r="M146" s="86">
        <f t="shared" si="35"/>
        <v>599</v>
      </c>
      <c r="N146" s="85">
        <f t="shared" si="36"/>
        <v>266</v>
      </c>
      <c r="O146" s="85">
        <f t="shared" si="36"/>
        <v>391</v>
      </c>
      <c r="P146" s="86">
        <f t="shared" si="37"/>
        <v>657</v>
      </c>
    </row>
    <row r="147" spans="1:16" ht="12.75" x14ac:dyDescent="0.2">
      <c r="A147" s="83" t="s">
        <v>27</v>
      </c>
      <c r="B147" s="83" t="s">
        <v>105</v>
      </c>
      <c r="C147" s="84" t="s">
        <v>100</v>
      </c>
      <c r="D147" s="84"/>
      <c r="E147" s="85">
        <v>12</v>
      </c>
      <c r="F147" s="85">
        <v>3</v>
      </c>
      <c r="G147" s="86">
        <f t="shared" si="33"/>
        <v>15</v>
      </c>
      <c r="H147" s="85">
        <v>17</v>
      </c>
      <c r="I147" s="85">
        <v>5</v>
      </c>
      <c r="J147" s="86">
        <f t="shared" si="34"/>
        <v>22</v>
      </c>
      <c r="K147" s="85">
        <v>206</v>
      </c>
      <c r="L147" s="85">
        <v>90</v>
      </c>
      <c r="M147" s="86">
        <f t="shared" si="35"/>
        <v>296</v>
      </c>
      <c r="N147" s="85">
        <f t="shared" si="36"/>
        <v>223</v>
      </c>
      <c r="O147" s="85">
        <f t="shared" si="36"/>
        <v>95</v>
      </c>
      <c r="P147" s="86">
        <f t="shared" si="37"/>
        <v>318</v>
      </c>
    </row>
    <row r="148" spans="1:16" ht="12.75" x14ac:dyDescent="0.2">
      <c r="A148" s="170" t="s">
        <v>106</v>
      </c>
      <c r="B148" s="171" t="s">
        <v>107</v>
      </c>
      <c r="C148" s="172" t="s">
        <v>108</v>
      </c>
      <c r="D148" s="172"/>
      <c r="E148" s="145">
        <v>28</v>
      </c>
      <c r="F148" s="145">
        <v>7</v>
      </c>
      <c r="G148" s="73">
        <f t="shared" si="33"/>
        <v>35</v>
      </c>
      <c r="H148" s="145">
        <v>28</v>
      </c>
      <c r="I148" s="145">
        <v>7</v>
      </c>
      <c r="J148" s="73">
        <f t="shared" si="34"/>
        <v>35</v>
      </c>
      <c r="K148" s="145">
        <v>344</v>
      </c>
      <c r="L148" s="145">
        <v>69</v>
      </c>
      <c r="M148" s="73">
        <f t="shared" si="35"/>
        <v>413</v>
      </c>
      <c r="N148" s="72">
        <f t="shared" si="36"/>
        <v>372</v>
      </c>
      <c r="O148" s="72">
        <f t="shared" si="36"/>
        <v>76</v>
      </c>
      <c r="P148" s="99">
        <f t="shared" si="37"/>
        <v>448</v>
      </c>
    </row>
    <row r="149" spans="1:16" ht="12.75" x14ac:dyDescent="0.2">
      <c r="A149" s="103" t="s">
        <v>109</v>
      </c>
      <c r="B149" s="108" t="s">
        <v>107</v>
      </c>
      <c r="C149" s="92" t="s">
        <v>108</v>
      </c>
      <c r="D149" s="92"/>
      <c r="E149" s="93">
        <v>0</v>
      </c>
      <c r="F149" s="93">
        <v>0</v>
      </c>
      <c r="G149" s="73">
        <f t="shared" si="33"/>
        <v>0</v>
      </c>
      <c r="H149" s="93">
        <v>0</v>
      </c>
      <c r="I149" s="93">
        <v>0</v>
      </c>
      <c r="J149" s="73">
        <f t="shared" si="34"/>
        <v>0</v>
      </c>
      <c r="K149" s="93">
        <v>27</v>
      </c>
      <c r="L149" s="93">
        <v>91</v>
      </c>
      <c r="M149" s="73">
        <f t="shared" si="35"/>
        <v>118</v>
      </c>
      <c r="N149" s="72">
        <f t="shared" si="36"/>
        <v>27</v>
      </c>
      <c r="O149" s="72">
        <f t="shared" si="36"/>
        <v>91</v>
      </c>
      <c r="P149" s="99">
        <f t="shared" si="37"/>
        <v>118</v>
      </c>
    </row>
    <row r="150" spans="1:16" ht="12.75" x14ac:dyDescent="0.2">
      <c r="A150" s="103" t="s">
        <v>110</v>
      </c>
      <c r="B150" s="108" t="s">
        <v>111</v>
      </c>
      <c r="C150" s="92" t="s">
        <v>100</v>
      </c>
      <c r="D150" s="92">
        <v>41</v>
      </c>
      <c r="E150" s="93">
        <v>59</v>
      </c>
      <c r="F150" s="93">
        <v>42</v>
      </c>
      <c r="G150" s="73">
        <f t="shared" si="33"/>
        <v>101</v>
      </c>
      <c r="H150" s="93">
        <v>49</v>
      </c>
      <c r="I150" s="93">
        <v>49</v>
      </c>
      <c r="J150" s="73">
        <f t="shared" si="34"/>
        <v>98</v>
      </c>
      <c r="K150" s="93">
        <v>281</v>
      </c>
      <c r="L150" s="93">
        <v>281</v>
      </c>
      <c r="M150" s="73">
        <f t="shared" si="35"/>
        <v>562</v>
      </c>
      <c r="N150" s="72">
        <f t="shared" si="36"/>
        <v>330</v>
      </c>
      <c r="O150" s="72">
        <f t="shared" si="36"/>
        <v>330</v>
      </c>
      <c r="P150" s="99">
        <f t="shared" si="37"/>
        <v>660</v>
      </c>
    </row>
    <row r="151" spans="1:16" ht="12.75" x14ac:dyDescent="0.2">
      <c r="A151" s="103" t="s">
        <v>112</v>
      </c>
      <c r="B151" s="83" t="s">
        <v>113</v>
      </c>
      <c r="C151" s="92" t="s">
        <v>100</v>
      </c>
      <c r="D151" s="92"/>
      <c r="E151" s="93">
        <v>0</v>
      </c>
      <c r="F151" s="93">
        <v>0</v>
      </c>
      <c r="G151" s="73">
        <f t="shared" si="33"/>
        <v>0</v>
      </c>
      <c r="H151" s="93">
        <v>0</v>
      </c>
      <c r="I151" s="93">
        <v>0</v>
      </c>
      <c r="J151" s="73">
        <f t="shared" si="34"/>
        <v>0</v>
      </c>
      <c r="K151" s="93">
        <v>26</v>
      </c>
      <c r="L151" s="93">
        <v>32</v>
      </c>
      <c r="M151" s="73">
        <f t="shared" si="35"/>
        <v>58</v>
      </c>
      <c r="N151" s="72">
        <f t="shared" si="36"/>
        <v>26</v>
      </c>
      <c r="O151" s="72">
        <f t="shared" si="36"/>
        <v>32</v>
      </c>
      <c r="P151" s="99">
        <f t="shared" si="37"/>
        <v>58</v>
      </c>
    </row>
    <row r="152" spans="1:16" ht="13.5" thickBot="1" x14ac:dyDescent="0.25">
      <c r="A152" s="83" t="s">
        <v>114</v>
      </c>
      <c r="B152" s="255" t="s">
        <v>113</v>
      </c>
      <c r="C152" s="92" t="s">
        <v>100</v>
      </c>
      <c r="D152" s="92"/>
      <c r="E152" s="93">
        <v>14</v>
      </c>
      <c r="F152" s="93">
        <v>8</v>
      </c>
      <c r="G152" s="106">
        <f t="shared" si="33"/>
        <v>22</v>
      </c>
      <c r="H152" s="93">
        <v>13</v>
      </c>
      <c r="I152" s="93">
        <v>8</v>
      </c>
      <c r="J152" s="106">
        <f t="shared" si="34"/>
        <v>21</v>
      </c>
      <c r="K152" s="114">
        <v>82</v>
      </c>
      <c r="L152" s="114">
        <v>70</v>
      </c>
      <c r="M152" s="73">
        <f t="shared" si="35"/>
        <v>152</v>
      </c>
      <c r="N152" s="72">
        <f t="shared" si="36"/>
        <v>95</v>
      </c>
      <c r="O152" s="72">
        <f>SUM(I152,L152)</f>
        <v>78</v>
      </c>
      <c r="P152" s="99">
        <f t="shared" si="37"/>
        <v>173</v>
      </c>
    </row>
    <row r="153" spans="1:16" ht="13.5" thickBot="1" x14ac:dyDescent="0.25">
      <c r="A153" s="83" t="s">
        <v>203</v>
      </c>
      <c r="B153" s="255" t="s">
        <v>201</v>
      </c>
      <c r="C153" s="84" t="s">
        <v>100</v>
      </c>
      <c r="D153" s="84"/>
      <c r="E153" s="85">
        <v>0</v>
      </c>
      <c r="F153" s="85">
        <v>0</v>
      </c>
      <c r="G153" s="86">
        <v>0</v>
      </c>
      <c r="H153" s="85">
        <v>25</v>
      </c>
      <c r="I153" s="85">
        <v>64</v>
      </c>
      <c r="J153" s="86">
        <f>SUM(H153:I153)</f>
        <v>89</v>
      </c>
      <c r="K153" s="114">
        <v>21</v>
      </c>
      <c r="L153" s="114">
        <v>48</v>
      </c>
      <c r="M153" s="73">
        <f>SUM(K153:L153)</f>
        <v>69</v>
      </c>
      <c r="N153" s="72">
        <f>SUM(H153,K153)</f>
        <v>46</v>
      </c>
      <c r="O153" s="72">
        <f>SUM(I153,L153)</f>
        <v>112</v>
      </c>
      <c r="P153" s="99">
        <f>SUM(N153:O153)</f>
        <v>158</v>
      </c>
    </row>
    <row r="154" spans="1:16" ht="13.5" thickBot="1" x14ac:dyDescent="0.25">
      <c r="A154" s="83" t="s">
        <v>202</v>
      </c>
      <c r="B154" s="255" t="s">
        <v>201</v>
      </c>
      <c r="C154" s="84" t="s">
        <v>100</v>
      </c>
      <c r="D154" s="84"/>
      <c r="E154" s="85">
        <v>31</v>
      </c>
      <c r="F154" s="85">
        <v>90</v>
      </c>
      <c r="G154" s="86">
        <f t="shared" si="33"/>
        <v>121</v>
      </c>
      <c r="H154" s="85">
        <v>0</v>
      </c>
      <c r="I154" s="85">
        <v>0</v>
      </c>
      <c r="J154" s="86">
        <f t="shared" si="34"/>
        <v>0</v>
      </c>
      <c r="K154" s="114">
        <v>301</v>
      </c>
      <c r="L154" s="114">
        <v>125</v>
      </c>
      <c r="M154" s="73">
        <f t="shared" si="35"/>
        <v>426</v>
      </c>
      <c r="N154" s="72">
        <f>SUM(H154,K154)</f>
        <v>301</v>
      </c>
      <c r="O154" s="72">
        <f>SUM(I154,L154)</f>
        <v>125</v>
      </c>
      <c r="P154" s="99">
        <f>SUM(N154:O154)</f>
        <v>426</v>
      </c>
    </row>
    <row r="155" spans="1:16" ht="13.5" thickBot="1" x14ac:dyDescent="0.25">
      <c r="A155" s="334" t="s">
        <v>39</v>
      </c>
      <c r="B155" s="335"/>
      <c r="C155" s="335"/>
      <c r="D155" s="335"/>
      <c r="E155" s="122">
        <f t="shared" ref="E155:P155" si="38">SUM(E139:E154)</f>
        <v>210</v>
      </c>
      <c r="F155" s="122">
        <f t="shared" si="38"/>
        <v>233</v>
      </c>
      <c r="G155" s="122">
        <f t="shared" si="38"/>
        <v>443</v>
      </c>
      <c r="H155" s="122">
        <f t="shared" si="38"/>
        <v>221</v>
      </c>
      <c r="I155" s="122">
        <f t="shared" si="38"/>
        <v>269</v>
      </c>
      <c r="J155" s="122">
        <f t="shared" si="38"/>
        <v>490</v>
      </c>
      <c r="K155" s="76">
        <f t="shared" si="38"/>
        <v>2012</v>
      </c>
      <c r="L155" s="76">
        <f t="shared" si="38"/>
        <v>1979</v>
      </c>
      <c r="M155" s="76">
        <f t="shared" si="38"/>
        <v>3991</v>
      </c>
      <c r="N155" s="76">
        <f t="shared" si="38"/>
        <v>2233</v>
      </c>
      <c r="O155" s="76">
        <f t="shared" si="38"/>
        <v>2248</v>
      </c>
      <c r="P155" s="76">
        <f t="shared" si="38"/>
        <v>4481</v>
      </c>
    </row>
    <row r="156" spans="1:16" ht="12.75" x14ac:dyDescent="0.2">
      <c r="A156" s="49"/>
      <c r="B156" s="49"/>
      <c r="C156" s="49"/>
      <c r="D156" s="49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</row>
    <row r="157" spans="1:16" ht="12.75" x14ac:dyDescent="0.2">
      <c r="A157" s="49"/>
      <c r="B157" s="49"/>
      <c r="C157" s="49"/>
      <c r="D157" s="49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</row>
    <row r="158" spans="1:16" ht="13.5" thickBot="1" x14ac:dyDescent="0.25">
      <c r="A158" s="62"/>
      <c r="B158" s="50"/>
      <c r="C158" s="50"/>
      <c r="D158" s="50"/>
      <c r="E158" s="51"/>
      <c r="F158" s="51"/>
      <c r="G158" s="51"/>
      <c r="H158" s="51"/>
      <c r="I158" s="51"/>
      <c r="J158" s="96"/>
      <c r="K158" s="52"/>
      <c r="L158" s="52"/>
      <c r="M158" s="52"/>
      <c r="N158" s="52"/>
      <c r="O158" s="52"/>
      <c r="P158" s="52"/>
    </row>
    <row r="159" spans="1:16" ht="13.5" thickBot="1" x14ac:dyDescent="0.25">
      <c r="A159" s="30" t="s">
        <v>40</v>
      </c>
      <c r="B159" s="31"/>
      <c r="C159" s="31"/>
      <c r="D159" s="19"/>
      <c r="E159" s="35" t="s">
        <v>18</v>
      </c>
      <c r="F159" s="35" t="s">
        <v>19</v>
      </c>
      <c r="G159" s="35" t="s">
        <v>20</v>
      </c>
      <c r="H159" s="35" t="s">
        <v>18</v>
      </c>
      <c r="I159" s="35" t="s">
        <v>19</v>
      </c>
      <c r="J159" s="35" t="s">
        <v>20</v>
      </c>
      <c r="K159" s="35" t="s">
        <v>18</v>
      </c>
      <c r="L159" s="35" t="s">
        <v>19</v>
      </c>
      <c r="M159" s="35" t="s">
        <v>20</v>
      </c>
      <c r="N159" s="35" t="s">
        <v>18</v>
      </c>
      <c r="O159" s="35" t="s">
        <v>19</v>
      </c>
      <c r="P159" s="36" t="s">
        <v>20</v>
      </c>
    </row>
    <row r="160" spans="1:16" ht="12.75" x14ac:dyDescent="0.2">
      <c r="A160" s="80" t="s">
        <v>115</v>
      </c>
      <c r="B160" s="88" t="s">
        <v>116</v>
      </c>
      <c r="C160" s="71" t="s">
        <v>100</v>
      </c>
      <c r="D160" s="84"/>
      <c r="E160" s="73">
        <v>0</v>
      </c>
      <c r="F160" s="73">
        <v>0</v>
      </c>
      <c r="G160" s="73">
        <f>SUM(E160:F160)</f>
        <v>0</v>
      </c>
      <c r="H160" s="73">
        <v>0</v>
      </c>
      <c r="I160" s="73">
        <v>0</v>
      </c>
      <c r="J160" s="73">
        <v>0</v>
      </c>
      <c r="K160" s="72">
        <v>0</v>
      </c>
      <c r="L160" s="72">
        <v>0</v>
      </c>
      <c r="M160" s="73">
        <f>SUM(K160:L160)</f>
        <v>0</v>
      </c>
      <c r="N160" s="72">
        <f t="shared" ref="N160:O167" si="39">SUM(H160,K160)</f>
        <v>0</v>
      </c>
      <c r="O160" s="72">
        <f t="shared" si="39"/>
        <v>0</v>
      </c>
      <c r="P160" s="99">
        <f>SUM(N160:O160)</f>
        <v>0</v>
      </c>
    </row>
    <row r="161" spans="1:16" ht="12.75" x14ac:dyDescent="0.2">
      <c r="A161" s="80" t="s">
        <v>117</v>
      </c>
      <c r="B161" s="88" t="s">
        <v>116</v>
      </c>
      <c r="C161" s="71" t="s">
        <v>100</v>
      </c>
      <c r="D161" s="84"/>
      <c r="E161" s="73">
        <v>24</v>
      </c>
      <c r="F161" s="73">
        <v>27</v>
      </c>
      <c r="G161" s="73">
        <f>SUM(E161:F161)</f>
        <v>51</v>
      </c>
      <c r="H161" s="73">
        <v>8</v>
      </c>
      <c r="I161" s="73">
        <v>14</v>
      </c>
      <c r="J161" s="73">
        <f t="shared" ref="J161:J167" si="40">SUM(H161:I161)</f>
        <v>22</v>
      </c>
      <c r="K161" s="72">
        <v>10</v>
      </c>
      <c r="L161" s="72">
        <v>8</v>
      </c>
      <c r="M161" s="73">
        <f>SUM(K161:L161)</f>
        <v>18</v>
      </c>
      <c r="N161" s="72">
        <f t="shared" si="39"/>
        <v>18</v>
      </c>
      <c r="O161" s="72">
        <f t="shared" si="39"/>
        <v>22</v>
      </c>
      <c r="P161" s="99">
        <f t="shared" ref="P161:P167" si="41">SUM(N161:O161)</f>
        <v>40</v>
      </c>
    </row>
    <row r="162" spans="1:16" ht="12.75" x14ac:dyDescent="0.2">
      <c r="A162" s="81" t="s">
        <v>118</v>
      </c>
      <c r="B162" s="88" t="s">
        <v>116</v>
      </c>
      <c r="C162" s="109" t="s">
        <v>100</v>
      </c>
      <c r="D162" s="84"/>
      <c r="E162" s="276">
        <v>0</v>
      </c>
      <c r="F162" s="276">
        <v>0</v>
      </c>
      <c r="G162" s="73">
        <f t="shared" ref="G162:G167" si="42">SUM(E162:F162)</f>
        <v>0</v>
      </c>
      <c r="H162" s="85">
        <v>0</v>
      </c>
      <c r="I162" s="85">
        <v>0</v>
      </c>
      <c r="J162" s="73">
        <f t="shared" si="40"/>
        <v>0</v>
      </c>
      <c r="K162" s="85">
        <v>0</v>
      </c>
      <c r="L162" s="85">
        <v>0</v>
      </c>
      <c r="M162" s="73">
        <f t="shared" ref="M162:M167" si="43">SUM(K162:L162)</f>
        <v>0</v>
      </c>
      <c r="N162" s="85">
        <f t="shared" si="39"/>
        <v>0</v>
      </c>
      <c r="O162" s="85">
        <f t="shared" si="39"/>
        <v>0</v>
      </c>
      <c r="P162" s="99">
        <f t="shared" si="41"/>
        <v>0</v>
      </c>
    </row>
    <row r="163" spans="1:16" ht="12.75" x14ac:dyDescent="0.2">
      <c r="A163" s="275" t="s">
        <v>41</v>
      </c>
      <c r="B163" s="88" t="s">
        <v>116</v>
      </c>
      <c r="C163" s="278" t="s">
        <v>100</v>
      </c>
      <c r="D163" s="84"/>
      <c r="E163" s="279">
        <v>0</v>
      </c>
      <c r="F163" s="279">
        <v>0</v>
      </c>
      <c r="G163" s="73">
        <f t="shared" si="42"/>
        <v>0</v>
      </c>
      <c r="H163" s="93">
        <v>0</v>
      </c>
      <c r="I163" s="93">
        <v>0</v>
      </c>
      <c r="J163" s="73">
        <f t="shared" si="40"/>
        <v>0</v>
      </c>
      <c r="K163" s="93">
        <v>0</v>
      </c>
      <c r="L163" s="93">
        <v>0</v>
      </c>
      <c r="M163" s="73">
        <f t="shared" si="43"/>
        <v>0</v>
      </c>
      <c r="N163" s="93">
        <f t="shared" si="39"/>
        <v>0</v>
      </c>
      <c r="O163" s="93">
        <f t="shared" si="39"/>
        <v>0</v>
      </c>
      <c r="P163" s="99">
        <f t="shared" si="41"/>
        <v>0</v>
      </c>
    </row>
    <row r="164" spans="1:16" ht="12.75" x14ac:dyDescent="0.2">
      <c r="A164" s="275" t="s">
        <v>42</v>
      </c>
      <c r="B164" s="90" t="s">
        <v>105</v>
      </c>
      <c r="C164" s="278" t="s">
        <v>100</v>
      </c>
      <c r="D164" s="92"/>
      <c r="E164" s="279">
        <v>8</v>
      </c>
      <c r="F164" s="279">
        <v>8</v>
      </c>
      <c r="G164" s="106">
        <v>6</v>
      </c>
      <c r="H164" s="93">
        <v>10</v>
      </c>
      <c r="I164" s="93">
        <v>8</v>
      </c>
      <c r="J164" s="106">
        <f>SUM(H164:I164)</f>
        <v>18</v>
      </c>
      <c r="K164" s="93">
        <v>0</v>
      </c>
      <c r="L164" s="93">
        <v>0</v>
      </c>
      <c r="M164" s="106">
        <f t="shared" si="43"/>
        <v>0</v>
      </c>
      <c r="N164" s="93">
        <f t="shared" si="39"/>
        <v>10</v>
      </c>
      <c r="O164" s="93">
        <f t="shared" si="39"/>
        <v>8</v>
      </c>
      <c r="P164" s="280">
        <f t="shared" si="41"/>
        <v>18</v>
      </c>
    </row>
    <row r="165" spans="1:16" ht="12.75" x14ac:dyDescent="0.2">
      <c r="A165" s="282" t="s">
        <v>119</v>
      </c>
      <c r="B165" s="282" t="s">
        <v>111</v>
      </c>
      <c r="C165" s="283" t="s">
        <v>100</v>
      </c>
      <c r="D165" s="284"/>
      <c r="E165" s="285">
        <v>0</v>
      </c>
      <c r="F165" s="285">
        <v>0</v>
      </c>
      <c r="G165" s="286">
        <f t="shared" si="42"/>
        <v>0</v>
      </c>
      <c r="H165" s="287">
        <v>0</v>
      </c>
      <c r="I165" s="287">
        <v>0</v>
      </c>
      <c r="J165" s="286">
        <f t="shared" si="40"/>
        <v>0</v>
      </c>
      <c r="K165" s="287">
        <v>15</v>
      </c>
      <c r="L165" s="287">
        <v>16</v>
      </c>
      <c r="M165" s="286">
        <f t="shared" si="43"/>
        <v>31</v>
      </c>
      <c r="N165" s="287">
        <f t="shared" si="39"/>
        <v>15</v>
      </c>
      <c r="O165" s="287">
        <f t="shared" si="39"/>
        <v>16</v>
      </c>
      <c r="P165" s="286">
        <f t="shared" si="41"/>
        <v>31</v>
      </c>
    </row>
    <row r="166" spans="1:16" ht="12.75" x14ac:dyDescent="0.2">
      <c r="A166" s="282" t="s">
        <v>75</v>
      </c>
      <c r="B166" s="282" t="s">
        <v>107</v>
      </c>
      <c r="C166" s="283" t="s">
        <v>108</v>
      </c>
      <c r="D166" s="284"/>
      <c r="E166" s="285">
        <v>0</v>
      </c>
      <c r="F166" s="285">
        <v>0</v>
      </c>
      <c r="G166" s="286">
        <f t="shared" si="42"/>
        <v>0</v>
      </c>
      <c r="H166" s="287">
        <v>0</v>
      </c>
      <c r="I166" s="287">
        <v>0</v>
      </c>
      <c r="J166" s="286">
        <f t="shared" si="40"/>
        <v>0</v>
      </c>
      <c r="K166" s="287">
        <v>8</v>
      </c>
      <c r="L166" s="287">
        <v>5</v>
      </c>
      <c r="M166" s="286">
        <f t="shared" si="43"/>
        <v>13</v>
      </c>
      <c r="N166" s="287">
        <f t="shared" si="39"/>
        <v>8</v>
      </c>
      <c r="O166" s="287">
        <f t="shared" si="39"/>
        <v>5</v>
      </c>
      <c r="P166" s="286">
        <f t="shared" si="41"/>
        <v>13</v>
      </c>
    </row>
    <row r="167" spans="1:16" ht="13.5" thickBot="1" x14ac:dyDescent="0.25">
      <c r="A167" s="288" t="s">
        <v>120</v>
      </c>
      <c r="B167" s="288" t="s">
        <v>113</v>
      </c>
      <c r="C167" s="289" t="s">
        <v>100</v>
      </c>
      <c r="D167" s="290"/>
      <c r="E167" s="291">
        <v>0</v>
      </c>
      <c r="F167" s="291">
        <v>0</v>
      </c>
      <c r="G167" s="292">
        <f t="shared" si="42"/>
        <v>0</v>
      </c>
      <c r="H167" s="291">
        <v>0</v>
      </c>
      <c r="I167" s="291">
        <v>0</v>
      </c>
      <c r="J167" s="292">
        <f t="shared" si="40"/>
        <v>0</v>
      </c>
      <c r="K167" s="291">
        <v>4</v>
      </c>
      <c r="L167" s="291">
        <v>3</v>
      </c>
      <c r="M167" s="292">
        <f t="shared" si="43"/>
        <v>7</v>
      </c>
      <c r="N167" s="291">
        <f t="shared" si="39"/>
        <v>4</v>
      </c>
      <c r="O167" s="291">
        <f t="shared" si="39"/>
        <v>3</v>
      </c>
      <c r="P167" s="292">
        <f t="shared" si="41"/>
        <v>7</v>
      </c>
    </row>
    <row r="168" spans="1:16" ht="13.5" thickBot="1" x14ac:dyDescent="0.25">
      <c r="A168" s="304" t="s">
        <v>39</v>
      </c>
      <c r="B168" s="305"/>
      <c r="C168" s="305"/>
      <c r="D168" s="335"/>
      <c r="E168" s="76">
        <f t="shared" ref="E168:P168" si="44">SUM(E160:E167)</f>
        <v>32</v>
      </c>
      <c r="F168" s="76">
        <f t="shared" si="44"/>
        <v>35</v>
      </c>
      <c r="G168" s="76">
        <f t="shared" si="44"/>
        <v>57</v>
      </c>
      <c r="H168" s="76">
        <f t="shared" si="44"/>
        <v>18</v>
      </c>
      <c r="I168" s="76">
        <f t="shared" si="44"/>
        <v>22</v>
      </c>
      <c r="J168" s="76">
        <f t="shared" si="44"/>
        <v>40</v>
      </c>
      <c r="K168" s="76">
        <f t="shared" si="44"/>
        <v>37</v>
      </c>
      <c r="L168" s="76">
        <f t="shared" si="44"/>
        <v>32</v>
      </c>
      <c r="M168" s="76">
        <f t="shared" si="44"/>
        <v>69</v>
      </c>
      <c r="N168" s="76">
        <f t="shared" si="44"/>
        <v>55</v>
      </c>
      <c r="O168" s="76">
        <f t="shared" si="44"/>
        <v>54</v>
      </c>
      <c r="P168" s="76">
        <f t="shared" si="44"/>
        <v>109</v>
      </c>
    </row>
    <row r="169" spans="1:16" ht="12.75" x14ac:dyDescent="0.2">
      <c r="A169" s="115"/>
      <c r="B169" s="115"/>
      <c r="C169" s="115"/>
      <c r="D169" s="115"/>
      <c r="E169" s="116"/>
      <c r="F169" s="116"/>
      <c r="G169" s="116"/>
      <c r="H169" s="117"/>
      <c r="I169" s="117"/>
      <c r="J169" s="117"/>
      <c r="K169" s="117"/>
      <c r="L169" s="117"/>
      <c r="M169" s="116"/>
      <c r="N169" s="116"/>
      <c r="O169" s="116"/>
      <c r="P169" s="116"/>
    </row>
    <row r="170" spans="1:16" ht="13.5" thickBot="1" x14ac:dyDescent="0.25">
      <c r="A170" s="62"/>
      <c r="B170" s="62"/>
      <c r="C170" s="62"/>
      <c r="D170" s="62"/>
      <c r="E170" s="118"/>
      <c r="F170" s="118"/>
      <c r="G170" s="118"/>
      <c r="H170" s="119"/>
      <c r="I170" s="119"/>
      <c r="J170" s="119"/>
      <c r="K170" s="119"/>
      <c r="L170" s="119"/>
      <c r="M170" s="118"/>
      <c r="N170" s="118"/>
      <c r="O170" s="118"/>
      <c r="P170" s="118"/>
    </row>
    <row r="171" spans="1:16" ht="13.5" thickBot="1" x14ac:dyDescent="0.25">
      <c r="A171" s="30" t="s">
        <v>54</v>
      </c>
      <c r="B171" s="31"/>
      <c r="C171" s="31"/>
      <c r="D171" s="31"/>
      <c r="E171" s="35" t="s">
        <v>18</v>
      </c>
      <c r="F171" s="35" t="s">
        <v>19</v>
      </c>
      <c r="G171" s="35" t="s">
        <v>20</v>
      </c>
      <c r="H171" s="35" t="s">
        <v>18</v>
      </c>
      <c r="I171" s="35" t="s">
        <v>19</v>
      </c>
      <c r="J171" s="35" t="s">
        <v>20</v>
      </c>
      <c r="K171" s="35" t="s">
        <v>18</v>
      </c>
      <c r="L171" s="35" t="s">
        <v>19</v>
      </c>
      <c r="M171" s="35" t="s">
        <v>20</v>
      </c>
      <c r="N171" s="35" t="s">
        <v>18</v>
      </c>
      <c r="O171" s="35" t="s">
        <v>19</v>
      </c>
      <c r="P171" s="36" t="s">
        <v>20</v>
      </c>
    </row>
    <row r="172" spans="1:16" ht="13.5" thickBot="1" x14ac:dyDescent="0.25">
      <c r="A172" s="80" t="s">
        <v>121</v>
      </c>
      <c r="B172" s="97" t="s">
        <v>122</v>
      </c>
      <c r="C172" s="89" t="s">
        <v>123</v>
      </c>
      <c r="D172" s="71"/>
      <c r="E172" s="72">
        <v>0</v>
      </c>
      <c r="F172" s="72">
        <v>0</v>
      </c>
      <c r="G172" s="86">
        <f>SUM(E172:F172)</f>
        <v>0</v>
      </c>
      <c r="H172" s="72">
        <v>0</v>
      </c>
      <c r="I172" s="72">
        <v>0</v>
      </c>
      <c r="J172" s="120">
        <v>0</v>
      </c>
      <c r="K172" s="72">
        <v>0</v>
      </c>
      <c r="L172" s="72">
        <v>0</v>
      </c>
      <c r="M172" s="120">
        <f>SUM(K172:L172)</f>
        <v>0</v>
      </c>
      <c r="N172" s="74">
        <f>SUM(H172,K172)</f>
        <v>0</v>
      </c>
      <c r="O172" s="74">
        <f>SUM(I172,L172)</f>
        <v>0</v>
      </c>
      <c r="P172" s="121">
        <f>SUM(N172:O172)</f>
        <v>0</v>
      </c>
    </row>
    <row r="173" spans="1:16" ht="13.5" thickBot="1" x14ac:dyDescent="0.25">
      <c r="A173" s="304" t="s">
        <v>39</v>
      </c>
      <c r="B173" s="305"/>
      <c r="C173" s="305"/>
      <c r="D173" s="305"/>
      <c r="E173" s="75">
        <v>0</v>
      </c>
      <c r="F173" s="75">
        <f t="shared" ref="F173:P173" si="45">SUM(F172:F172)</f>
        <v>0</v>
      </c>
      <c r="G173" s="75">
        <f t="shared" si="45"/>
        <v>0</v>
      </c>
      <c r="H173" s="75">
        <f t="shared" si="45"/>
        <v>0</v>
      </c>
      <c r="I173" s="75">
        <f t="shared" si="45"/>
        <v>0</v>
      </c>
      <c r="J173" s="75">
        <f t="shared" si="45"/>
        <v>0</v>
      </c>
      <c r="K173" s="75">
        <f t="shared" si="45"/>
        <v>0</v>
      </c>
      <c r="L173" s="75">
        <f t="shared" si="45"/>
        <v>0</v>
      </c>
      <c r="M173" s="75">
        <f t="shared" si="45"/>
        <v>0</v>
      </c>
      <c r="N173" s="75">
        <f t="shared" si="45"/>
        <v>0</v>
      </c>
      <c r="O173" s="75">
        <f t="shared" si="45"/>
        <v>0</v>
      </c>
      <c r="P173" s="75">
        <f t="shared" si="45"/>
        <v>0</v>
      </c>
    </row>
    <row r="174" spans="1:16" ht="13.5" thickBot="1" x14ac:dyDescent="0.25">
      <c r="A174" s="306" t="s">
        <v>56</v>
      </c>
      <c r="B174" s="307"/>
      <c r="C174" s="307"/>
      <c r="D174" s="307"/>
      <c r="E174" s="76">
        <f t="shared" ref="E174:P174" si="46">SUM(E155,E168,E173)</f>
        <v>242</v>
      </c>
      <c r="F174" s="76">
        <f t="shared" si="46"/>
        <v>268</v>
      </c>
      <c r="G174" s="76">
        <f t="shared" si="46"/>
        <v>500</v>
      </c>
      <c r="H174" s="76">
        <f t="shared" si="46"/>
        <v>239</v>
      </c>
      <c r="I174" s="76">
        <f t="shared" si="46"/>
        <v>291</v>
      </c>
      <c r="J174" s="76">
        <f t="shared" si="46"/>
        <v>530</v>
      </c>
      <c r="K174" s="76">
        <f t="shared" si="46"/>
        <v>2049</v>
      </c>
      <c r="L174" s="76">
        <f t="shared" si="46"/>
        <v>2011</v>
      </c>
      <c r="M174" s="76">
        <f t="shared" si="46"/>
        <v>4060</v>
      </c>
      <c r="N174" s="76">
        <f t="shared" si="46"/>
        <v>2288</v>
      </c>
      <c r="O174" s="76">
        <f t="shared" si="46"/>
        <v>2302</v>
      </c>
      <c r="P174" s="76">
        <f t="shared" si="46"/>
        <v>4590</v>
      </c>
    </row>
    <row r="175" spans="1:16" ht="12.75" x14ac:dyDescent="0.2">
      <c r="A175" s="78"/>
      <c r="B175" s="78"/>
      <c r="C175" s="78"/>
      <c r="D175" s="78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</row>
    <row r="176" spans="1:16" ht="12.75" x14ac:dyDescent="0.2">
      <c r="A176" s="78"/>
      <c r="B176" s="78"/>
      <c r="C176" s="78"/>
      <c r="D176" s="78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</row>
    <row r="177" spans="1:16" ht="13.5" thickBot="1" x14ac:dyDescent="0.25">
      <c r="A177" s="49"/>
      <c r="B177" s="50"/>
      <c r="C177" s="50"/>
      <c r="D177" s="50"/>
      <c r="E177" s="51"/>
      <c r="F177" s="51"/>
      <c r="G177" s="51"/>
      <c r="H177" s="51"/>
      <c r="I177" s="51"/>
      <c r="J177" s="96"/>
      <c r="K177" s="52"/>
      <c r="L177" s="52"/>
      <c r="M177" s="52"/>
      <c r="N177" s="52"/>
      <c r="O177" s="52"/>
      <c r="P177" s="52"/>
    </row>
    <row r="178" spans="1:16" ht="13.5" thickBot="1" x14ac:dyDescent="0.25">
      <c r="A178" s="308" t="s">
        <v>124</v>
      </c>
      <c r="B178" s="309"/>
      <c r="C178" s="309"/>
      <c r="D178" s="309"/>
      <c r="E178" s="309"/>
      <c r="F178" s="309"/>
      <c r="G178" s="310"/>
      <c r="H178" s="301" t="s">
        <v>9</v>
      </c>
      <c r="I178" s="302"/>
      <c r="J178" s="302"/>
      <c r="K178" s="302"/>
      <c r="L178" s="302"/>
      <c r="M178" s="302"/>
      <c r="N178" s="302"/>
      <c r="O178" s="302"/>
      <c r="P178" s="303"/>
    </row>
    <row r="179" spans="1:16" ht="13.5" thickBot="1" x14ac:dyDescent="0.25">
      <c r="A179" s="16" t="s">
        <v>10</v>
      </c>
      <c r="B179" s="17" t="s">
        <v>58</v>
      </c>
      <c r="C179" s="18" t="s">
        <v>12</v>
      </c>
      <c r="D179" s="31"/>
      <c r="E179" s="320" t="s">
        <v>13</v>
      </c>
      <c r="F179" s="320"/>
      <c r="G179" s="320"/>
      <c r="H179" s="321" t="s">
        <v>14</v>
      </c>
      <c r="I179" s="320"/>
      <c r="J179" s="320"/>
      <c r="K179" s="320" t="s">
        <v>15</v>
      </c>
      <c r="L179" s="320"/>
      <c r="M179" s="320"/>
      <c r="N179" s="320" t="s">
        <v>16</v>
      </c>
      <c r="O179" s="320"/>
      <c r="P179" s="322"/>
    </row>
    <row r="180" spans="1:16" ht="13.5" thickBot="1" x14ac:dyDescent="0.25">
      <c r="A180" s="30" t="s">
        <v>17</v>
      </c>
      <c r="B180" s="31"/>
      <c r="C180" s="31"/>
      <c r="D180" s="31"/>
      <c r="E180" s="35" t="s">
        <v>18</v>
      </c>
      <c r="F180" s="35" t="s">
        <v>19</v>
      </c>
      <c r="G180" s="35" t="s">
        <v>20</v>
      </c>
      <c r="H180" s="35" t="s">
        <v>18</v>
      </c>
      <c r="I180" s="35" t="s">
        <v>19</v>
      </c>
      <c r="J180" s="35" t="s">
        <v>20</v>
      </c>
      <c r="K180" s="35" t="s">
        <v>18</v>
      </c>
      <c r="L180" s="35" t="s">
        <v>19</v>
      </c>
      <c r="M180" s="35" t="s">
        <v>20</v>
      </c>
      <c r="N180" s="35" t="s">
        <v>18</v>
      </c>
      <c r="O180" s="35" t="s">
        <v>19</v>
      </c>
      <c r="P180" s="36" t="s">
        <v>20</v>
      </c>
    </row>
    <row r="181" spans="1:16" ht="13.5" thickBot="1" x14ac:dyDescent="0.25">
      <c r="A181" s="102" t="s">
        <v>125</v>
      </c>
      <c r="B181" s="168" t="s">
        <v>126</v>
      </c>
      <c r="C181" s="71" t="s">
        <v>127</v>
      </c>
      <c r="D181" s="98"/>
      <c r="E181" s="258">
        <v>44</v>
      </c>
      <c r="F181" s="207">
        <v>7</v>
      </c>
      <c r="G181" s="207">
        <f>SUM(E181:F181)</f>
        <v>51</v>
      </c>
      <c r="H181" s="75">
        <v>42</v>
      </c>
      <c r="I181" s="75">
        <v>7</v>
      </c>
      <c r="J181" s="73">
        <f>SUM(H181:I181)</f>
        <v>49</v>
      </c>
      <c r="K181" s="173">
        <v>315</v>
      </c>
      <c r="L181" s="173">
        <v>92</v>
      </c>
      <c r="M181" s="207">
        <f>SUM(K181:L181)</f>
        <v>407</v>
      </c>
      <c r="N181" s="208">
        <f>SUM(H181,K181)</f>
        <v>357</v>
      </c>
      <c r="O181" s="208">
        <f>SUM(I181,L181)</f>
        <v>99</v>
      </c>
      <c r="P181" s="209">
        <f>SUM(N181:O181)</f>
        <v>456</v>
      </c>
    </row>
    <row r="182" spans="1:16" ht="13.5" thickBot="1" x14ac:dyDescent="0.25">
      <c r="A182" s="304" t="s">
        <v>39</v>
      </c>
      <c r="B182" s="305"/>
      <c r="C182" s="305"/>
      <c r="D182" s="339"/>
      <c r="E182" s="104">
        <f>E181</f>
        <v>44</v>
      </c>
      <c r="F182" s="104">
        <f t="shared" ref="F182:P182" si="47">F181</f>
        <v>7</v>
      </c>
      <c r="G182" s="104">
        <f t="shared" si="47"/>
        <v>51</v>
      </c>
      <c r="H182" s="104">
        <f t="shared" si="47"/>
        <v>42</v>
      </c>
      <c r="I182" s="104">
        <f t="shared" si="47"/>
        <v>7</v>
      </c>
      <c r="J182" s="104">
        <f t="shared" si="47"/>
        <v>49</v>
      </c>
      <c r="K182" s="104">
        <f t="shared" si="47"/>
        <v>315</v>
      </c>
      <c r="L182" s="104">
        <f t="shared" si="47"/>
        <v>92</v>
      </c>
      <c r="M182" s="104">
        <f t="shared" si="47"/>
        <v>407</v>
      </c>
      <c r="N182" s="104">
        <f t="shared" si="47"/>
        <v>357</v>
      </c>
      <c r="O182" s="104">
        <f t="shared" si="47"/>
        <v>99</v>
      </c>
      <c r="P182" s="104">
        <f t="shared" si="47"/>
        <v>456</v>
      </c>
    </row>
    <row r="183" spans="1:16" ht="12.75" x14ac:dyDescent="0.2">
      <c r="A183" s="49"/>
      <c r="B183" s="49"/>
      <c r="C183" s="49"/>
      <c r="D183" s="49"/>
      <c r="E183" s="51"/>
      <c r="F183" s="51"/>
      <c r="G183" s="96"/>
      <c r="H183" s="51"/>
      <c r="I183" s="51"/>
      <c r="J183" s="96"/>
      <c r="K183" s="51"/>
      <c r="L183" s="51"/>
      <c r="M183" s="96"/>
      <c r="N183" s="51"/>
      <c r="O183" s="51"/>
      <c r="P183" s="96"/>
    </row>
    <row r="184" spans="1:16" ht="12.75" x14ac:dyDescent="0.2">
      <c r="A184" s="49"/>
      <c r="B184" s="49"/>
      <c r="C184" s="49"/>
      <c r="D184" s="49"/>
      <c r="E184" s="51"/>
      <c r="F184" s="51"/>
      <c r="G184" s="96"/>
      <c r="H184" s="51"/>
      <c r="I184" s="51"/>
      <c r="J184" s="96"/>
      <c r="K184" s="51"/>
      <c r="L184" s="51"/>
      <c r="M184" s="96"/>
      <c r="N184" s="51"/>
      <c r="O184" s="51"/>
      <c r="P184" s="96"/>
    </row>
    <row r="185" spans="1:16" ht="13.5" thickBot="1" x14ac:dyDescent="0.25">
      <c r="A185" s="49"/>
      <c r="B185" s="50"/>
      <c r="C185" s="50"/>
      <c r="D185" s="50"/>
      <c r="E185" s="51"/>
      <c r="F185" s="51"/>
      <c r="G185" s="51"/>
      <c r="H185" s="51"/>
      <c r="I185" s="51"/>
      <c r="J185" s="96"/>
      <c r="K185" s="52"/>
      <c r="L185" s="52"/>
      <c r="M185" s="52"/>
      <c r="N185" s="52"/>
      <c r="O185" s="52"/>
      <c r="P185" s="52"/>
    </row>
    <row r="186" spans="1:16" ht="13.5" thickBot="1" x14ac:dyDescent="0.25">
      <c r="A186" s="30" t="s">
        <v>40</v>
      </c>
      <c r="B186" s="31"/>
      <c r="C186" s="31"/>
      <c r="D186" s="31"/>
      <c r="E186" s="35" t="s">
        <v>18</v>
      </c>
      <c r="F186" s="35" t="s">
        <v>19</v>
      </c>
      <c r="G186" s="35" t="s">
        <v>20</v>
      </c>
      <c r="H186" s="35" t="s">
        <v>18</v>
      </c>
      <c r="I186" s="35" t="s">
        <v>19</v>
      </c>
      <c r="J186" s="35" t="s">
        <v>20</v>
      </c>
      <c r="K186" s="35" t="s">
        <v>18</v>
      </c>
      <c r="L186" s="35" t="s">
        <v>19</v>
      </c>
      <c r="M186" s="35" t="s">
        <v>20</v>
      </c>
      <c r="N186" s="35" t="s">
        <v>18</v>
      </c>
      <c r="O186" s="35" t="s">
        <v>19</v>
      </c>
      <c r="P186" s="36" t="s">
        <v>20</v>
      </c>
    </row>
    <row r="187" spans="1:16" ht="13.5" thickBot="1" x14ac:dyDescent="0.25">
      <c r="A187" s="293" t="s">
        <v>75</v>
      </c>
      <c r="B187" s="112" t="s">
        <v>126</v>
      </c>
      <c r="C187" s="294" t="s">
        <v>128</v>
      </c>
      <c r="D187" s="294"/>
      <c r="E187" s="295">
        <v>0</v>
      </c>
      <c r="F187" s="295">
        <v>0</v>
      </c>
      <c r="G187" s="295">
        <f>SUM(E187:F187)</f>
        <v>0</v>
      </c>
      <c r="H187" s="295">
        <v>0</v>
      </c>
      <c r="I187" s="296">
        <v>0</v>
      </c>
      <c r="J187" s="295">
        <f>SUM(H187:I187)</f>
        <v>0</v>
      </c>
      <c r="K187" s="296">
        <v>7</v>
      </c>
      <c r="L187" s="296">
        <v>1</v>
      </c>
      <c r="M187" s="295">
        <f>SUM(K187:L187)</f>
        <v>8</v>
      </c>
      <c r="N187" s="122">
        <f>SUM(H187,K187)</f>
        <v>7</v>
      </c>
      <c r="O187" s="122">
        <f>SUM(I187,L187)</f>
        <v>1</v>
      </c>
      <c r="P187" s="297">
        <f>SUM(N187:O187)</f>
        <v>8</v>
      </c>
    </row>
    <row r="188" spans="1:16" ht="13.5" thickBot="1" x14ac:dyDescent="0.25">
      <c r="A188" s="340" t="s">
        <v>39</v>
      </c>
      <c r="B188" s="341"/>
      <c r="C188" s="341"/>
      <c r="D188" s="341"/>
      <c r="E188" s="122">
        <f>E187</f>
        <v>0</v>
      </c>
      <c r="F188" s="122">
        <f t="shared" ref="F188:P188" si="48">F187</f>
        <v>0</v>
      </c>
      <c r="G188" s="122">
        <f t="shared" si="48"/>
        <v>0</v>
      </c>
      <c r="H188" s="122">
        <f t="shared" si="48"/>
        <v>0</v>
      </c>
      <c r="I188" s="122">
        <f t="shared" si="48"/>
        <v>0</v>
      </c>
      <c r="J188" s="122">
        <f t="shared" si="48"/>
        <v>0</v>
      </c>
      <c r="K188" s="122">
        <f t="shared" si="48"/>
        <v>7</v>
      </c>
      <c r="L188" s="122">
        <f t="shared" si="48"/>
        <v>1</v>
      </c>
      <c r="M188" s="122">
        <f t="shared" si="48"/>
        <v>8</v>
      </c>
      <c r="N188" s="122">
        <f t="shared" si="48"/>
        <v>7</v>
      </c>
      <c r="O188" s="122">
        <f t="shared" si="48"/>
        <v>1</v>
      </c>
      <c r="P188" s="122">
        <f t="shared" si="48"/>
        <v>8</v>
      </c>
    </row>
    <row r="189" spans="1:16" ht="13.5" thickBot="1" x14ac:dyDescent="0.25">
      <c r="A189" s="337" t="s">
        <v>56</v>
      </c>
      <c r="B189" s="338"/>
      <c r="C189" s="338"/>
      <c r="D189" s="338"/>
      <c r="E189" s="76">
        <f>SUM(E182,E188)</f>
        <v>44</v>
      </c>
      <c r="F189" s="76">
        <f t="shared" ref="F189:P189" si="49">SUM(F182,F188)</f>
        <v>7</v>
      </c>
      <c r="G189" s="76">
        <f t="shared" si="49"/>
        <v>51</v>
      </c>
      <c r="H189" s="76">
        <f t="shared" si="49"/>
        <v>42</v>
      </c>
      <c r="I189" s="76">
        <f t="shared" si="49"/>
        <v>7</v>
      </c>
      <c r="J189" s="76">
        <f t="shared" si="49"/>
        <v>49</v>
      </c>
      <c r="K189" s="76">
        <f t="shared" si="49"/>
        <v>322</v>
      </c>
      <c r="L189" s="76">
        <f t="shared" si="49"/>
        <v>93</v>
      </c>
      <c r="M189" s="76">
        <f t="shared" si="49"/>
        <v>415</v>
      </c>
      <c r="N189" s="76">
        <f t="shared" si="49"/>
        <v>364</v>
      </c>
      <c r="O189" s="76">
        <f t="shared" si="49"/>
        <v>100</v>
      </c>
      <c r="P189" s="76">
        <f t="shared" si="49"/>
        <v>464</v>
      </c>
    </row>
    <row r="190" spans="1:16" ht="12.75" x14ac:dyDescent="0.2">
      <c r="A190" s="123"/>
      <c r="B190" s="123"/>
      <c r="C190" s="123"/>
      <c r="D190" s="123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1"/>
      <c r="P190" s="111"/>
    </row>
    <row r="191" spans="1:16" ht="12.75" x14ac:dyDescent="0.2">
      <c r="A191" s="123"/>
      <c r="B191" s="123"/>
      <c r="C191" s="123"/>
      <c r="D191" s="123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  <c r="O191" s="111"/>
      <c r="P191" s="111"/>
    </row>
    <row r="192" spans="1:16" ht="13.5" thickBot="1" x14ac:dyDescent="0.25">
      <c r="A192" s="62"/>
      <c r="B192" s="50"/>
      <c r="C192" s="50"/>
      <c r="D192" s="50"/>
      <c r="E192" s="51"/>
      <c r="F192" s="51"/>
      <c r="G192" s="51"/>
      <c r="H192" s="51"/>
      <c r="I192" s="51"/>
      <c r="J192" s="96"/>
      <c r="K192" s="52"/>
      <c r="L192" s="52"/>
      <c r="M192" s="52"/>
      <c r="N192" s="52"/>
      <c r="O192" s="52"/>
      <c r="P192" s="52"/>
    </row>
    <row r="193" spans="1:16" ht="13.5" thickBot="1" x14ac:dyDescent="0.25">
      <c r="A193" s="308" t="s">
        <v>129</v>
      </c>
      <c r="B193" s="309"/>
      <c r="C193" s="309"/>
      <c r="D193" s="309"/>
      <c r="E193" s="309"/>
      <c r="F193" s="309"/>
      <c r="G193" s="310"/>
      <c r="H193" s="301" t="s">
        <v>9</v>
      </c>
      <c r="I193" s="302"/>
      <c r="J193" s="302"/>
      <c r="K193" s="302"/>
      <c r="L193" s="302"/>
      <c r="M193" s="302"/>
      <c r="N193" s="302"/>
      <c r="O193" s="302"/>
      <c r="P193" s="303"/>
    </row>
    <row r="194" spans="1:16" ht="13.5" thickBot="1" x14ac:dyDescent="0.25">
      <c r="A194" s="16" t="s">
        <v>10</v>
      </c>
      <c r="B194" s="17" t="s">
        <v>58</v>
      </c>
      <c r="C194" s="18" t="s">
        <v>12</v>
      </c>
      <c r="D194" s="31"/>
      <c r="E194" s="320" t="s">
        <v>13</v>
      </c>
      <c r="F194" s="320"/>
      <c r="G194" s="320"/>
      <c r="H194" s="321" t="s">
        <v>14</v>
      </c>
      <c r="I194" s="320"/>
      <c r="J194" s="320"/>
      <c r="K194" s="320" t="s">
        <v>15</v>
      </c>
      <c r="L194" s="320"/>
      <c r="M194" s="320"/>
      <c r="N194" s="320" t="s">
        <v>16</v>
      </c>
      <c r="O194" s="320"/>
      <c r="P194" s="322"/>
    </row>
    <row r="195" spans="1:16" ht="13.5" thickBot="1" x14ac:dyDescent="0.25">
      <c r="A195" s="30" t="s">
        <v>17</v>
      </c>
      <c r="B195" s="31"/>
      <c r="C195" s="31"/>
      <c r="D195" s="31"/>
      <c r="E195" s="35" t="s">
        <v>18</v>
      </c>
      <c r="F195" s="35" t="s">
        <v>19</v>
      </c>
      <c r="G195" s="35" t="s">
        <v>20</v>
      </c>
      <c r="H195" s="35" t="s">
        <v>18</v>
      </c>
      <c r="I195" s="35" t="s">
        <v>19</v>
      </c>
      <c r="J195" s="35" t="s">
        <v>20</v>
      </c>
      <c r="K195" s="35" t="s">
        <v>18</v>
      </c>
      <c r="L195" s="36" t="s">
        <v>19</v>
      </c>
      <c r="M195" s="38" t="s">
        <v>20</v>
      </c>
      <c r="N195" s="35" t="s">
        <v>18</v>
      </c>
      <c r="O195" s="35" t="s">
        <v>19</v>
      </c>
      <c r="P195" s="36" t="s">
        <v>20</v>
      </c>
    </row>
    <row r="196" spans="1:16" ht="12.75" x14ac:dyDescent="0.2">
      <c r="A196" s="210" t="s">
        <v>130</v>
      </c>
      <c r="B196" s="211" t="s">
        <v>97</v>
      </c>
      <c r="C196" s="212" t="s">
        <v>24</v>
      </c>
      <c r="D196" s="42"/>
      <c r="E196" s="67">
        <v>7</v>
      </c>
      <c r="F196" s="67">
        <v>6</v>
      </c>
      <c r="G196" s="66">
        <f>SUM(E196:F196)</f>
        <v>13</v>
      </c>
      <c r="H196" s="67">
        <v>7</v>
      </c>
      <c r="I196" s="67">
        <v>4</v>
      </c>
      <c r="J196" s="66">
        <f>SUM(H196:I196)</f>
        <v>11</v>
      </c>
      <c r="K196" s="67">
        <v>18</v>
      </c>
      <c r="L196" s="67">
        <v>13</v>
      </c>
      <c r="M196" s="66">
        <f>SUM(K196:L196)</f>
        <v>31</v>
      </c>
      <c r="N196" s="213">
        <f t="shared" ref="N196:O205" si="50">SUM(H196,K196)</f>
        <v>25</v>
      </c>
      <c r="O196" s="213">
        <f t="shared" si="50"/>
        <v>17</v>
      </c>
      <c r="P196" s="141">
        <f t="shared" ref="P196:P205" si="51">SUM(N196:O196)</f>
        <v>42</v>
      </c>
    </row>
    <row r="197" spans="1:16" ht="12.75" x14ac:dyDescent="0.2">
      <c r="A197" s="124" t="s">
        <v>131</v>
      </c>
      <c r="B197" s="55" t="s">
        <v>97</v>
      </c>
      <c r="C197" s="137" t="s">
        <v>24</v>
      </c>
      <c r="D197" s="138"/>
      <c r="E197" s="58">
        <v>0</v>
      </c>
      <c r="F197" s="58">
        <v>0</v>
      </c>
      <c r="G197" s="56">
        <v>0</v>
      </c>
      <c r="H197" s="58">
        <v>0</v>
      </c>
      <c r="I197" s="58">
        <v>0</v>
      </c>
      <c r="J197" s="56">
        <v>0</v>
      </c>
      <c r="K197" s="58">
        <v>0</v>
      </c>
      <c r="L197" s="58">
        <v>0</v>
      </c>
      <c r="M197" s="66">
        <f>SUM(K197,L197)</f>
        <v>0</v>
      </c>
      <c r="N197" s="213">
        <f t="shared" si="50"/>
        <v>0</v>
      </c>
      <c r="O197" s="213">
        <f t="shared" si="50"/>
        <v>0</v>
      </c>
      <c r="P197" s="141">
        <f t="shared" si="51"/>
        <v>0</v>
      </c>
    </row>
    <row r="198" spans="1:16" ht="12.75" x14ac:dyDescent="0.2">
      <c r="A198" s="124" t="s">
        <v>132</v>
      </c>
      <c r="B198" s="55" t="s">
        <v>97</v>
      </c>
      <c r="C198" s="137" t="s">
        <v>24</v>
      </c>
      <c r="D198" s="138"/>
      <c r="E198" s="58">
        <v>0</v>
      </c>
      <c r="F198" s="58">
        <v>0</v>
      </c>
      <c r="G198" s="56">
        <f t="shared" ref="G198:G205" si="52">SUM(E198:F198)</f>
        <v>0</v>
      </c>
      <c r="H198" s="58">
        <v>4</v>
      </c>
      <c r="I198" s="58">
        <v>6</v>
      </c>
      <c r="J198" s="56">
        <f t="shared" ref="J198:J205" si="53">SUM(H198:I198)</f>
        <v>10</v>
      </c>
      <c r="K198" s="58">
        <v>24</v>
      </c>
      <c r="L198" s="58">
        <v>43</v>
      </c>
      <c r="M198" s="66">
        <f t="shared" ref="M198:M205" si="54">SUM(K198:L198)</f>
        <v>67</v>
      </c>
      <c r="N198" s="213">
        <f t="shared" si="50"/>
        <v>28</v>
      </c>
      <c r="O198" s="213">
        <f t="shared" si="50"/>
        <v>49</v>
      </c>
      <c r="P198" s="141">
        <f t="shared" si="51"/>
        <v>77</v>
      </c>
    </row>
    <row r="199" spans="1:16" ht="12.75" x14ac:dyDescent="0.2">
      <c r="A199" s="124" t="s">
        <v>133</v>
      </c>
      <c r="B199" s="55" t="s">
        <v>97</v>
      </c>
      <c r="C199" s="137" t="s">
        <v>24</v>
      </c>
      <c r="D199" s="138"/>
      <c r="E199" s="58">
        <v>0</v>
      </c>
      <c r="F199" s="58">
        <v>0</v>
      </c>
      <c r="G199" s="56">
        <f t="shared" si="52"/>
        <v>0</v>
      </c>
      <c r="H199" s="58">
        <v>0</v>
      </c>
      <c r="I199" s="58">
        <v>0</v>
      </c>
      <c r="J199" s="56">
        <v>0</v>
      </c>
      <c r="K199" s="58">
        <v>0</v>
      </c>
      <c r="L199" s="58">
        <v>1</v>
      </c>
      <c r="M199" s="66">
        <f t="shared" si="54"/>
        <v>1</v>
      </c>
      <c r="N199" s="213">
        <f>SUM(H199,K199)</f>
        <v>0</v>
      </c>
      <c r="O199" s="213">
        <f>SUM(I199,L199)</f>
        <v>1</v>
      </c>
      <c r="P199" s="141">
        <f>SUM(N199:O199)</f>
        <v>1</v>
      </c>
    </row>
    <row r="200" spans="1:16" ht="12.75" x14ac:dyDescent="0.2">
      <c r="A200" s="124" t="s">
        <v>204</v>
      </c>
      <c r="B200" s="55" t="s">
        <v>97</v>
      </c>
      <c r="C200" s="137" t="s">
        <v>24</v>
      </c>
      <c r="D200" s="138"/>
      <c r="E200" s="58">
        <v>36</v>
      </c>
      <c r="F200" s="58">
        <v>28</v>
      </c>
      <c r="G200" s="56">
        <f t="shared" si="52"/>
        <v>64</v>
      </c>
      <c r="H200" s="58">
        <v>0</v>
      </c>
      <c r="I200" s="58">
        <v>0</v>
      </c>
      <c r="J200" s="56">
        <f t="shared" si="53"/>
        <v>0</v>
      </c>
      <c r="K200" s="58">
        <v>260</v>
      </c>
      <c r="L200" s="58">
        <v>284</v>
      </c>
      <c r="M200" s="66">
        <f t="shared" si="54"/>
        <v>544</v>
      </c>
      <c r="N200" s="213">
        <f t="shared" si="50"/>
        <v>260</v>
      </c>
      <c r="O200" s="213">
        <f t="shared" si="50"/>
        <v>284</v>
      </c>
      <c r="P200" s="141">
        <f t="shared" si="51"/>
        <v>544</v>
      </c>
    </row>
    <row r="201" spans="1:16" ht="12.75" x14ac:dyDescent="0.2">
      <c r="A201" s="124" t="s">
        <v>205</v>
      </c>
      <c r="B201" s="55" t="s">
        <v>97</v>
      </c>
      <c r="C201" s="137" t="s">
        <v>24</v>
      </c>
      <c r="D201" s="138"/>
      <c r="E201" s="58">
        <v>0</v>
      </c>
      <c r="F201" s="58">
        <v>0</v>
      </c>
      <c r="G201" s="56">
        <f t="shared" si="52"/>
        <v>0</v>
      </c>
      <c r="H201" s="58">
        <v>37</v>
      </c>
      <c r="I201" s="58">
        <v>38</v>
      </c>
      <c r="J201" s="56">
        <f>SUM(H201:I201)</f>
        <v>75</v>
      </c>
      <c r="K201" s="58">
        <v>0</v>
      </c>
      <c r="L201" s="58">
        <v>0</v>
      </c>
      <c r="M201" s="66">
        <f>SUM(K201:L201)</f>
        <v>0</v>
      </c>
      <c r="N201" s="213">
        <f>SUM(H201,K201)</f>
        <v>37</v>
      </c>
      <c r="O201" s="213">
        <f>SUM(I201,L201)</f>
        <v>38</v>
      </c>
      <c r="P201" s="141">
        <f>SUM(N201:O201)</f>
        <v>75</v>
      </c>
    </row>
    <row r="202" spans="1:16" ht="12.75" x14ac:dyDescent="0.2">
      <c r="A202" s="214" t="s">
        <v>206</v>
      </c>
      <c r="B202" s="55" t="s">
        <v>97</v>
      </c>
      <c r="C202" s="137" t="s">
        <v>24</v>
      </c>
      <c r="D202" s="138"/>
      <c r="E202" s="58">
        <v>0</v>
      </c>
      <c r="F202" s="58">
        <v>0</v>
      </c>
      <c r="G202" s="56">
        <f t="shared" si="52"/>
        <v>0</v>
      </c>
      <c r="H202" s="58">
        <v>0</v>
      </c>
      <c r="I202" s="58">
        <v>1</v>
      </c>
      <c r="J202" s="56">
        <f t="shared" si="53"/>
        <v>1</v>
      </c>
      <c r="K202" s="58">
        <v>122</v>
      </c>
      <c r="L202" s="58">
        <v>75</v>
      </c>
      <c r="M202" s="56">
        <f t="shared" si="54"/>
        <v>197</v>
      </c>
      <c r="N202" s="57">
        <f t="shared" si="50"/>
        <v>122</v>
      </c>
      <c r="O202" s="57">
        <f t="shared" si="50"/>
        <v>76</v>
      </c>
      <c r="P202" s="56">
        <f t="shared" si="51"/>
        <v>198</v>
      </c>
    </row>
    <row r="203" spans="1:16" ht="12.75" x14ac:dyDescent="0.2">
      <c r="A203" s="215" t="s">
        <v>134</v>
      </c>
      <c r="B203" s="174" t="s">
        <v>97</v>
      </c>
      <c r="C203" s="175" t="s">
        <v>24</v>
      </c>
      <c r="D203" s="176"/>
      <c r="E203" s="177">
        <v>9</v>
      </c>
      <c r="F203" s="177">
        <v>15</v>
      </c>
      <c r="G203" s="56">
        <f t="shared" si="52"/>
        <v>24</v>
      </c>
      <c r="H203" s="177">
        <v>9</v>
      </c>
      <c r="I203" s="177">
        <v>14</v>
      </c>
      <c r="J203" s="136">
        <f t="shared" si="53"/>
        <v>23</v>
      </c>
      <c r="K203" s="177">
        <v>0</v>
      </c>
      <c r="L203" s="177">
        <v>0</v>
      </c>
      <c r="M203" s="56">
        <f t="shared" si="54"/>
        <v>0</v>
      </c>
      <c r="N203" s="57">
        <f t="shared" si="50"/>
        <v>9</v>
      </c>
      <c r="O203" s="57">
        <f t="shared" si="50"/>
        <v>14</v>
      </c>
      <c r="P203" s="56">
        <f t="shared" si="51"/>
        <v>23</v>
      </c>
    </row>
    <row r="204" spans="1:16" ht="12.75" x14ac:dyDescent="0.2">
      <c r="A204" s="55" t="s">
        <v>199</v>
      </c>
      <c r="B204" s="55" t="s">
        <v>97</v>
      </c>
      <c r="C204" s="137" t="s">
        <v>24</v>
      </c>
      <c r="D204" s="138"/>
      <c r="E204" s="58">
        <v>73</v>
      </c>
      <c r="F204" s="58">
        <v>124</v>
      </c>
      <c r="G204" s="56">
        <f t="shared" si="52"/>
        <v>197</v>
      </c>
      <c r="H204" s="58">
        <v>0</v>
      </c>
      <c r="I204" s="58">
        <v>0</v>
      </c>
      <c r="J204" s="56">
        <f t="shared" si="53"/>
        <v>0</v>
      </c>
      <c r="K204" s="58">
        <v>241</v>
      </c>
      <c r="L204" s="58">
        <v>476</v>
      </c>
      <c r="M204" s="56">
        <f t="shared" si="54"/>
        <v>717</v>
      </c>
      <c r="N204" s="57">
        <f>SUM(H204,K204)</f>
        <v>241</v>
      </c>
      <c r="O204" s="57">
        <f>SUM(I204,L204)</f>
        <v>476</v>
      </c>
      <c r="P204" s="56">
        <f>SUM(N204:O204)</f>
        <v>717</v>
      </c>
    </row>
    <row r="205" spans="1:16" ht="13.5" thickBot="1" x14ac:dyDescent="0.25">
      <c r="A205" s="103" t="s">
        <v>200</v>
      </c>
      <c r="B205" s="108" t="s">
        <v>97</v>
      </c>
      <c r="C205" s="175" t="s">
        <v>24</v>
      </c>
      <c r="D205" s="92"/>
      <c r="E205" s="136">
        <v>0</v>
      </c>
      <c r="F205" s="136">
        <v>0</v>
      </c>
      <c r="G205" s="56">
        <f t="shared" si="52"/>
        <v>0</v>
      </c>
      <c r="H205" s="136">
        <v>58</v>
      </c>
      <c r="I205" s="177">
        <v>116</v>
      </c>
      <c r="J205" s="136">
        <f t="shared" si="53"/>
        <v>174</v>
      </c>
      <c r="K205" s="177">
        <v>59</v>
      </c>
      <c r="L205" s="177">
        <v>102</v>
      </c>
      <c r="M205" s="207">
        <f t="shared" si="54"/>
        <v>161</v>
      </c>
      <c r="N205" s="208">
        <f t="shared" si="50"/>
        <v>117</v>
      </c>
      <c r="O205" s="208">
        <f t="shared" si="50"/>
        <v>218</v>
      </c>
      <c r="P205" s="209">
        <f t="shared" si="51"/>
        <v>335</v>
      </c>
    </row>
    <row r="206" spans="1:16" ht="13.5" thickBot="1" x14ac:dyDescent="0.25">
      <c r="A206" s="125" t="s">
        <v>39</v>
      </c>
      <c r="B206" s="126"/>
      <c r="C206" s="126"/>
      <c r="D206" s="127"/>
      <c r="E206" s="76">
        <f>SUM(E196:E205)</f>
        <v>125</v>
      </c>
      <c r="F206" s="76">
        <f t="shared" ref="F206:P206" si="55">SUM(F196:F205)</f>
        <v>173</v>
      </c>
      <c r="G206" s="76">
        <f t="shared" si="55"/>
        <v>298</v>
      </c>
      <c r="H206" s="76">
        <f t="shared" si="55"/>
        <v>115</v>
      </c>
      <c r="I206" s="76">
        <f t="shared" si="55"/>
        <v>179</v>
      </c>
      <c r="J206" s="76">
        <f t="shared" si="55"/>
        <v>294</v>
      </c>
      <c r="K206" s="76">
        <f t="shared" si="55"/>
        <v>724</v>
      </c>
      <c r="L206" s="76">
        <f t="shared" si="55"/>
        <v>994</v>
      </c>
      <c r="M206" s="76">
        <f t="shared" si="55"/>
        <v>1718</v>
      </c>
      <c r="N206" s="76">
        <f t="shared" si="55"/>
        <v>839</v>
      </c>
      <c r="O206" s="76">
        <f t="shared" si="55"/>
        <v>1173</v>
      </c>
      <c r="P206" s="76">
        <f t="shared" si="55"/>
        <v>2012</v>
      </c>
    </row>
    <row r="207" spans="1:16" ht="12.75" x14ac:dyDescent="0.2">
      <c r="A207" s="161"/>
      <c r="B207" s="161"/>
      <c r="C207" s="163"/>
      <c r="D207" s="163"/>
      <c r="E207" s="116"/>
      <c r="F207" s="116"/>
      <c r="G207" s="116"/>
      <c r="H207" s="117"/>
      <c r="I207" s="117"/>
      <c r="J207" s="117"/>
      <c r="K207" s="117"/>
      <c r="L207" s="116"/>
      <c r="M207" s="116"/>
      <c r="N207" s="116"/>
      <c r="O207" s="116"/>
      <c r="P207" s="116"/>
    </row>
    <row r="208" spans="1:16" ht="12.75" x14ac:dyDescent="0.2">
      <c r="A208" s="161"/>
      <c r="B208" s="161"/>
      <c r="C208" s="161"/>
      <c r="D208" s="161"/>
      <c r="E208" s="111"/>
      <c r="F208" s="111"/>
      <c r="G208" s="111"/>
      <c r="H208" s="193"/>
      <c r="I208" s="193"/>
      <c r="J208" s="193"/>
      <c r="K208" s="193"/>
      <c r="L208" s="111"/>
      <c r="M208" s="111"/>
      <c r="N208" s="111"/>
      <c r="O208" s="111"/>
      <c r="P208" s="111"/>
    </row>
    <row r="209" spans="1:17" ht="13.5" thickBot="1" x14ac:dyDescent="0.25">
      <c r="A209" s="162"/>
      <c r="B209" s="50"/>
      <c r="C209" s="160"/>
      <c r="D209" s="160"/>
      <c r="E209" s="160"/>
      <c r="F209" s="160"/>
      <c r="G209" s="160"/>
      <c r="H209" s="160"/>
      <c r="I209" s="160"/>
      <c r="J209" s="164"/>
      <c r="K209" s="164"/>
      <c r="L209" s="164"/>
      <c r="M209" s="164"/>
      <c r="N209" s="164"/>
      <c r="O209" s="164"/>
      <c r="P209" s="164"/>
    </row>
    <row r="210" spans="1:17" ht="13.5" thickBot="1" x14ac:dyDescent="0.25">
      <c r="A210" s="39" t="s">
        <v>52</v>
      </c>
      <c r="B210" s="40"/>
      <c r="C210" s="40"/>
      <c r="D210" s="40"/>
      <c r="E210" s="35" t="s">
        <v>18</v>
      </c>
      <c r="F210" s="35" t="s">
        <v>19</v>
      </c>
      <c r="G210" s="35" t="s">
        <v>20</v>
      </c>
      <c r="H210" s="35" t="s">
        <v>18</v>
      </c>
      <c r="I210" s="35" t="s">
        <v>19</v>
      </c>
      <c r="J210" s="35" t="s">
        <v>20</v>
      </c>
      <c r="K210" s="35" t="s">
        <v>18</v>
      </c>
      <c r="L210" s="35" t="s">
        <v>19</v>
      </c>
      <c r="M210" s="35" t="s">
        <v>20</v>
      </c>
      <c r="N210" s="35" t="s">
        <v>18</v>
      </c>
      <c r="O210" s="35" t="s">
        <v>19</v>
      </c>
      <c r="P210" s="36" t="s">
        <v>20</v>
      </c>
    </row>
    <row r="211" spans="1:17" ht="23.25" thickBot="1" x14ac:dyDescent="0.25">
      <c r="A211" s="298" t="s">
        <v>135</v>
      </c>
      <c r="B211" s="128" t="s">
        <v>97</v>
      </c>
      <c r="C211" s="129" t="s">
        <v>136</v>
      </c>
      <c r="D211" s="130"/>
      <c r="E211" s="131">
        <v>0</v>
      </c>
      <c r="F211" s="131">
        <v>0</v>
      </c>
      <c r="G211" s="132">
        <f>SUM(E211:F211)</f>
        <v>0</v>
      </c>
      <c r="H211" s="131">
        <v>3</v>
      </c>
      <c r="I211" s="131">
        <v>6</v>
      </c>
      <c r="J211" s="132">
        <f>SUM(H211:I211)</f>
        <v>9</v>
      </c>
      <c r="K211" s="131">
        <v>0</v>
      </c>
      <c r="L211" s="131">
        <v>0</v>
      </c>
      <c r="M211" s="132">
        <f>SUM(K211:L211)</f>
        <v>0</v>
      </c>
      <c r="N211" s="131">
        <f>SUM(H211,K211)</f>
        <v>3</v>
      </c>
      <c r="O211" s="131">
        <f>SUM(I211,L211)</f>
        <v>6</v>
      </c>
      <c r="P211" s="133">
        <f>SUM(N211:O211)</f>
        <v>9</v>
      </c>
    </row>
    <row r="212" spans="1:17" ht="13.5" thickBot="1" x14ac:dyDescent="0.25">
      <c r="A212" s="304" t="s">
        <v>39</v>
      </c>
      <c r="B212" s="305"/>
      <c r="C212" s="305"/>
      <c r="D212" s="305"/>
      <c r="E212" s="76">
        <f>SUM(E211:E211)</f>
        <v>0</v>
      </c>
      <c r="F212" s="76">
        <f t="shared" ref="F212:P212" si="56">SUM(F211:F211)</f>
        <v>0</v>
      </c>
      <c r="G212" s="76">
        <f t="shared" si="56"/>
        <v>0</v>
      </c>
      <c r="H212" s="76">
        <f t="shared" si="56"/>
        <v>3</v>
      </c>
      <c r="I212" s="76">
        <f t="shared" si="56"/>
        <v>6</v>
      </c>
      <c r="J212" s="76">
        <f t="shared" si="56"/>
        <v>9</v>
      </c>
      <c r="K212" s="76">
        <f t="shared" si="56"/>
        <v>0</v>
      </c>
      <c r="L212" s="76">
        <f t="shared" si="56"/>
        <v>0</v>
      </c>
      <c r="M212" s="76">
        <f t="shared" si="56"/>
        <v>0</v>
      </c>
      <c r="N212" s="76">
        <f t="shared" si="56"/>
        <v>3</v>
      </c>
      <c r="O212" s="76">
        <f t="shared" si="56"/>
        <v>6</v>
      </c>
      <c r="P212" s="76">
        <f t="shared" si="56"/>
        <v>9</v>
      </c>
    </row>
    <row r="213" spans="1:17" ht="12.75" x14ac:dyDescent="0.2">
      <c r="A213" s="115"/>
      <c r="B213" s="115"/>
      <c r="C213" s="115"/>
      <c r="D213" s="115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65"/>
    </row>
    <row r="214" spans="1:17" ht="12.75" x14ac:dyDescent="0.2">
      <c r="A214" s="49"/>
      <c r="B214" s="49"/>
      <c r="C214" s="49"/>
      <c r="D214" s="49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111"/>
      <c r="Q214" s="165"/>
    </row>
    <row r="215" spans="1:17" ht="13.5" thickBot="1" x14ac:dyDescent="0.25">
      <c r="A215" s="62"/>
      <c r="B215" s="50"/>
      <c r="C215" s="50"/>
      <c r="D215" s="50"/>
      <c r="E215" s="51"/>
      <c r="F215" s="51"/>
      <c r="G215" s="51"/>
      <c r="H215" s="51"/>
      <c r="I215" s="51"/>
      <c r="J215" s="96"/>
      <c r="K215" s="52"/>
      <c r="L215" s="52"/>
      <c r="M215" s="52"/>
      <c r="N215" s="52"/>
      <c r="O215" s="52"/>
      <c r="P215" s="164"/>
    </row>
    <row r="216" spans="1:17" ht="12.75" x14ac:dyDescent="0.2">
      <c r="A216" s="20" t="s">
        <v>40</v>
      </c>
      <c r="B216" s="19"/>
      <c r="C216" s="19"/>
      <c r="D216" s="19"/>
      <c r="E216" s="23" t="s">
        <v>18</v>
      </c>
      <c r="F216" s="23" t="s">
        <v>19</v>
      </c>
      <c r="G216" s="23" t="s">
        <v>20</v>
      </c>
      <c r="H216" s="23" t="s">
        <v>18</v>
      </c>
      <c r="I216" s="23" t="s">
        <v>19</v>
      </c>
      <c r="J216" s="23" t="s">
        <v>20</v>
      </c>
      <c r="K216" s="23" t="s">
        <v>18</v>
      </c>
      <c r="L216" s="23" t="s">
        <v>19</v>
      </c>
      <c r="M216" s="23" t="s">
        <v>20</v>
      </c>
      <c r="N216" s="23" t="s">
        <v>18</v>
      </c>
      <c r="O216" s="25" t="s">
        <v>19</v>
      </c>
      <c r="P216" s="256" t="s">
        <v>20</v>
      </c>
    </row>
    <row r="217" spans="1:17" ht="12.75" x14ac:dyDescent="0.2">
      <c r="A217" s="89" t="s">
        <v>89</v>
      </c>
      <c r="B217" s="55" t="s">
        <v>95</v>
      </c>
      <c r="C217" s="137" t="s">
        <v>24</v>
      </c>
      <c r="D217" s="55"/>
      <c r="E217" s="228">
        <v>0</v>
      </c>
      <c r="F217" s="228">
        <v>0</v>
      </c>
      <c r="G217" s="86">
        <f>SUM(E217:F217)</f>
        <v>0</v>
      </c>
      <c r="H217" s="228">
        <v>9</v>
      </c>
      <c r="I217" s="228">
        <v>4</v>
      </c>
      <c r="J217" s="56">
        <f>SUM(H217:I217)</f>
        <v>13</v>
      </c>
      <c r="K217" s="228">
        <v>0</v>
      </c>
      <c r="L217" s="228">
        <v>0</v>
      </c>
      <c r="M217" s="56">
        <f>SUM(K217:L217)</f>
        <v>0</v>
      </c>
      <c r="N217" s="57">
        <f t="shared" ref="N217:O219" si="57">SUM(H217,K217)</f>
        <v>9</v>
      </c>
      <c r="O217" s="57">
        <f t="shared" si="57"/>
        <v>4</v>
      </c>
      <c r="P217" s="56">
        <f>SUM(N217:O217)</f>
        <v>13</v>
      </c>
    </row>
    <row r="218" spans="1:17" ht="12.75" x14ac:dyDescent="0.2">
      <c r="A218" s="89" t="s">
        <v>137</v>
      </c>
      <c r="B218" s="55" t="s">
        <v>97</v>
      </c>
      <c r="C218" s="137" t="s">
        <v>138</v>
      </c>
      <c r="D218" s="55"/>
      <c r="E218" s="228">
        <v>0</v>
      </c>
      <c r="F218" s="228">
        <v>0</v>
      </c>
      <c r="G218" s="56">
        <f>SUM(E218:F218)</f>
        <v>0</v>
      </c>
      <c r="H218" s="228">
        <v>0</v>
      </c>
      <c r="I218" s="228">
        <v>0</v>
      </c>
      <c r="J218" s="56">
        <f>SUM(H218:I218)</f>
        <v>0</v>
      </c>
      <c r="K218" s="228">
        <v>5</v>
      </c>
      <c r="L218" s="228">
        <v>24</v>
      </c>
      <c r="M218" s="56">
        <f>SUM(K218:L218)</f>
        <v>29</v>
      </c>
      <c r="N218" s="57">
        <f t="shared" si="57"/>
        <v>5</v>
      </c>
      <c r="O218" s="57">
        <f t="shared" si="57"/>
        <v>24</v>
      </c>
      <c r="P218" s="56">
        <f>SUM(N218:O218)</f>
        <v>29</v>
      </c>
    </row>
    <row r="219" spans="1:17" ht="12.75" x14ac:dyDescent="0.2">
      <c r="A219" s="89" t="s">
        <v>139</v>
      </c>
      <c r="B219" s="55" t="s">
        <v>97</v>
      </c>
      <c r="C219" s="137" t="s">
        <v>24</v>
      </c>
      <c r="D219" s="138"/>
      <c r="E219" s="58">
        <v>0</v>
      </c>
      <c r="F219" s="139">
        <v>0</v>
      </c>
      <c r="G219" s="56">
        <f>SUM(E219:F219)</f>
        <v>0</v>
      </c>
      <c r="H219" s="140">
        <v>0</v>
      </c>
      <c r="I219" s="139">
        <v>0</v>
      </c>
      <c r="J219" s="56">
        <f>SUM(H219:I219)</f>
        <v>0</v>
      </c>
      <c r="K219" s="58">
        <v>25</v>
      </c>
      <c r="L219" s="58">
        <v>24</v>
      </c>
      <c r="M219" s="56">
        <f>SUM(K219:L219)</f>
        <v>49</v>
      </c>
      <c r="N219" s="57">
        <f t="shared" si="57"/>
        <v>25</v>
      </c>
      <c r="O219" s="57">
        <f t="shared" si="57"/>
        <v>24</v>
      </c>
      <c r="P219" s="56">
        <f>SUM(N219:O219)</f>
        <v>49</v>
      </c>
    </row>
    <row r="220" spans="1:17" ht="13.5" thickBot="1" x14ac:dyDescent="0.25">
      <c r="A220" s="334" t="s">
        <v>39</v>
      </c>
      <c r="B220" s="335"/>
      <c r="C220" s="335"/>
      <c r="D220" s="336"/>
      <c r="E220" s="257">
        <f>SUM(E217:E219)</f>
        <v>0</v>
      </c>
      <c r="F220" s="257">
        <f t="shared" ref="F220:P220" si="58">SUM(F217:F219)</f>
        <v>0</v>
      </c>
      <c r="G220" s="257">
        <f t="shared" si="58"/>
        <v>0</v>
      </c>
      <c r="H220" s="257">
        <f t="shared" si="58"/>
        <v>9</v>
      </c>
      <c r="I220" s="257">
        <f t="shared" si="58"/>
        <v>4</v>
      </c>
      <c r="J220" s="257">
        <f t="shared" si="58"/>
        <v>13</v>
      </c>
      <c r="K220" s="257">
        <f t="shared" si="58"/>
        <v>30</v>
      </c>
      <c r="L220" s="257">
        <f t="shared" si="58"/>
        <v>48</v>
      </c>
      <c r="M220" s="257">
        <f t="shared" si="58"/>
        <v>78</v>
      </c>
      <c r="N220" s="257">
        <f t="shared" si="58"/>
        <v>39</v>
      </c>
      <c r="O220" s="257">
        <f t="shared" si="58"/>
        <v>52</v>
      </c>
      <c r="P220" s="257">
        <f t="shared" si="58"/>
        <v>91</v>
      </c>
    </row>
    <row r="221" spans="1:17" ht="13.5" thickBot="1" x14ac:dyDescent="0.25">
      <c r="A221" s="306" t="s">
        <v>56</v>
      </c>
      <c r="B221" s="307"/>
      <c r="C221" s="307"/>
      <c r="D221" s="307"/>
      <c r="E221" s="75">
        <f t="shared" ref="E221:P221" si="59">E206+E212+E220</f>
        <v>125</v>
      </c>
      <c r="F221" s="75">
        <f t="shared" si="59"/>
        <v>173</v>
      </c>
      <c r="G221" s="75">
        <f t="shared" si="59"/>
        <v>298</v>
      </c>
      <c r="H221" s="75">
        <f t="shared" si="59"/>
        <v>127</v>
      </c>
      <c r="I221" s="75">
        <f t="shared" si="59"/>
        <v>189</v>
      </c>
      <c r="J221" s="75">
        <f t="shared" si="59"/>
        <v>316</v>
      </c>
      <c r="K221" s="75">
        <f t="shared" si="59"/>
        <v>754</v>
      </c>
      <c r="L221" s="75">
        <f t="shared" si="59"/>
        <v>1042</v>
      </c>
      <c r="M221" s="75">
        <f t="shared" si="59"/>
        <v>1796</v>
      </c>
      <c r="N221" s="75">
        <f t="shared" si="59"/>
        <v>881</v>
      </c>
      <c r="O221" s="75">
        <f t="shared" si="59"/>
        <v>1231</v>
      </c>
      <c r="P221" s="75">
        <f t="shared" si="59"/>
        <v>2112</v>
      </c>
    </row>
    <row r="222" spans="1:17" ht="12.75" x14ac:dyDescent="0.2">
      <c r="A222" s="78"/>
      <c r="B222" s="78"/>
      <c r="C222" s="78"/>
      <c r="D222" s="78"/>
      <c r="E222" s="142"/>
      <c r="F222" s="142"/>
      <c r="G222" s="142"/>
      <c r="H222" s="142"/>
      <c r="I222" s="142"/>
      <c r="J222" s="142"/>
      <c r="K222" s="142"/>
      <c r="L222" s="142"/>
      <c r="M222" s="142"/>
      <c r="N222" s="142"/>
      <c r="O222" s="142"/>
      <c r="P222" s="142"/>
    </row>
    <row r="223" spans="1:17" ht="12.75" x14ac:dyDescent="0.2">
      <c r="A223" s="78"/>
      <c r="B223" s="78"/>
      <c r="C223" s="78"/>
      <c r="D223" s="78"/>
      <c r="E223" s="142"/>
      <c r="F223" s="142"/>
      <c r="G223" s="142"/>
      <c r="H223" s="143"/>
      <c r="I223" s="143"/>
      <c r="J223" s="143"/>
      <c r="K223" s="143"/>
      <c r="L223" s="142"/>
      <c r="M223" s="142"/>
      <c r="N223" s="142"/>
      <c r="O223" s="142"/>
      <c r="P223" s="142"/>
    </row>
    <row r="224" spans="1:17" ht="13.5" thickBot="1" x14ac:dyDescent="0.25">
      <c r="A224" s="49"/>
      <c r="B224" s="50"/>
      <c r="C224" s="50"/>
      <c r="D224" s="50"/>
      <c r="E224" s="51"/>
      <c r="F224" s="51"/>
      <c r="G224" s="51"/>
      <c r="H224" s="51"/>
      <c r="I224" s="51"/>
      <c r="J224" s="96"/>
      <c r="K224" s="52"/>
      <c r="L224" s="52"/>
      <c r="M224" s="52"/>
      <c r="N224" s="52"/>
      <c r="O224" s="52"/>
      <c r="P224" s="52"/>
    </row>
    <row r="225" spans="1:16" ht="13.5" thickBot="1" x14ac:dyDescent="0.25">
      <c r="A225" s="308" t="s">
        <v>140</v>
      </c>
      <c r="B225" s="309"/>
      <c r="C225" s="309"/>
      <c r="D225" s="309"/>
      <c r="E225" s="309"/>
      <c r="F225" s="309"/>
      <c r="G225" s="310"/>
      <c r="H225" s="301" t="s">
        <v>9</v>
      </c>
      <c r="I225" s="302"/>
      <c r="J225" s="302"/>
      <c r="K225" s="302"/>
      <c r="L225" s="302"/>
      <c r="M225" s="302"/>
      <c r="N225" s="302"/>
      <c r="O225" s="302"/>
      <c r="P225" s="303"/>
    </row>
    <row r="226" spans="1:16" ht="13.5" thickBot="1" x14ac:dyDescent="0.25">
      <c r="A226" s="16" t="s">
        <v>10</v>
      </c>
      <c r="B226" s="17" t="s">
        <v>58</v>
      </c>
      <c r="C226" s="18" t="s">
        <v>12</v>
      </c>
      <c r="D226" s="31"/>
      <c r="E226" s="320"/>
      <c r="F226" s="320"/>
      <c r="G226" s="320"/>
      <c r="H226" s="321" t="s">
        <v>14</v>
      </c>
      <c r="I226" s="320"/>
      <c r="J226" s="320"/>
      <c r="K226" s="320" t="s">
        <v>15</v>
      </c>
      <c r="L226" s="320"/>
      <c r="M226" s="320"/>
      <c r="N226" s="320" t="s">
        <v>16</v>
      </c>
      <c r="O226" s="320"/>
      <c r="P226" s="322"/>
    </row>
    <row r="227" spans="1:16" ht="13.5" thickBot="1" x14ac:dyDescent="0.25">
      <c r="A227" s="41" t="s">
        <v>17</v>
      </c>
      <c r="B227" s="42"/>
      <c r="C227" s="42"/>
      <c r="D227" s="42"/>
      <c r="E227" s="43" t="s">
        <v>18</v>
      </c>
      <c r="F227" s="43" t="s">
        <v>19</v>
      </c>
      <c r="G227" s="43" t="s">
        <v>20</v>
      </c>
      <c r="H227" s="43" t="s">
        <v>18</v>
      </c>
      <c r="I227" s="43" t="s">
        <v>19</v>
      </c>
      <c r="J227" s="43" t="s">
        <v>20</v>
      </c>
      <c r="K227" s="43" t="s">
        <v>18</v>
      </c>
      <c r="L227" s="43" t="s">
        <v>19</v>
      </c>
      <c r="M227" s="43" t="s">
        <v>20</v>
      </c>
      <c r="N227" s="43" t="s">
        <v>18</v>
      </c>
      <c r="O227" s="43" t="s">
        <v>19</v>
      </c>
      <c r="P227" s="44" t="s">
        <v>20</v>
      </c>
    </row>
    <row r="228" spans="1:16" ht="12.75" x14ac:dyDescent="0.2">
      <c r="A228" s="124" t="s">
        <v>22</v>
      </c>
      <c r="B228" s="26" t="s">
        <v>141</v>
      </c>
      <c r="C228" s="26" t="s">
        <v>142</v>
      </c>
      <c r="D228" s="89"/>
      <c r="E228" s="154">
        <v>0</v>
      </c>
      <c r="F228" s="154">
        <v>0</v>
      </c>
      <c r="G228" s="216">
        <f>SUM(E228:F228)</f>
        <v>0</v>
      </c>
      <c r="H228" s="154">
        <v>0</v>
      </c>
      <c r="I228" s="154">
        <v>0</v>
      </c>
      <c r="J228" s="216">
        <f>SUM(H228:I228)</f>
        <v>0</v>
      </c>
      <c r="K228" s="154">
        <v>57</v>
      </c>
      <c r="L228" s="154">
        <v>64</v>
      </c>
      <c r="M228" s="216">
        <f>SUM(K228:L228)</f>
        <v>121</v>
      </c>
      <c r="N228" s="154">
        <f t="shared" ref="N228:O230" si="60">SUM(H228,K228)</f>
        <v>57</v>
      </c>
      <c r="O228" s="154">
        <f t="shared" si="60"/>
        <v>64</v>
      </c>
      <c r="P228" s="217">
        <f>SUM(N228:O228)</f>
        <v>121</v>
      </c>
    </row>
    <row r="229" spans="1:16" ht="12.75" x14ac:dyDescent="0.2">
      <c r="A229" s="124" t="s">
        <v>143</v>
      </c>
      <c r="B229" s="137" t="s">
        <v>141</v>
      </c>
      <c r="C229" s="137" t="s">
        <v>142</v>
      </c>
      <c r="D229" s="55"/>
      <c r="E229" s="218">
        <v>0</v>
      </c>
      <c r="F229" s="218">
        <v>0</v>
      </c>
      <c r="G229" s="178">
        <v>0</v>
      </c>
      <c r="H229" s="218">
        <v>0</v>
      </c>
      <c r="I229" s="218">
        <v>0</v>
      </c>
      <c r="J229" s="178">
        <v>0</v>
      </c>
      <c r="K229" s="208">
        <v>0</v>
      </c>
      <c r="L229" s="219">
        <v>0</v>
      </c>
      <c r="M229" s="178">
        <v>0</v>
      </c>
      <c r="N229" s="179">
        <f t="shared" si="60"/>
        <v>0</v>
      </c>
      <c r="O229" s="179">
        <f t="shared" si="60"/>
        <v>0</v>
      </c>
      <c r="P229" s="180">
        <f>SUM(N229:O229)</f>
        <v>0</v>
      </c>
    </row>
    <row r="230" spans="1:16" ht="13.5" thickBot="1" x14ac:dyDescent="0.25">
      <c r="A230" s="124" t="s">
        <v>144</v>
      </c>
      <c r="B230" s="137" t="s">
        <v>141</v>
      </c>
      <c r="C230" s="137" t="s">
        <v>142</v>
      </c>
      <c r="D230" s="55"/>
      <c r="E230" s="181">
        <v>0</v>
      </c>
      <c r="F230" s="181">
        <v>0</v>
      </c>
      <c r="G230" s="178">
        <f>SUM(E230:F230)</f>
        <v>0</v>
      </c>
      <c r="H230" s="181">
        <v>0</v>
      </c>
      <c r="I230" s="181">
        <v>0</v>
      </c>
      <c r="J230" s="178">
        <f>SUM(H230:I230)</f>
        <v>0</v>
      </c>
      <c r="K230" s="61">
        <v>53</v>
      </c>
      <c r="L230" s="61">
        <v>83</v>
      </c>
      <c r="M230" s="178">
        <f>SUM(K230:L230)</f>
        <v>136</v>
      </c>
      <c r="N230" s="179">
        <f t="shared" si="60"/>
        <v>53</v>
      </c>
      <c r="O230" s="179">
        <f t="shared" si="60"/>
        <v>83</v>
      </c>
      <c r="P230" s="180">
        <f>SUM(N230:O230)</f>
        <v>136</v>
      </c>
    </row>
    <row r="231" spans="1:16" ht="13.5" thickBot="1" x14ac:dyDescent="0.25">
      <c r="A231" s="334" t="s">
        <v>39</v>
      </c>
      <c r="B231" s="335"/>
      <c r="C231" s="335"/>
      <c r="D231" s="335"/>
      <c r="E231" s="104">
        <f>SUM(E228:E230)</f>
        <v>0</v>
      </c>
      <c r="F231" s="104">
        <f t="shared" ref="F231:P231" si="61">SUM(F228:F230)</f>
        <v>0</v>
      </c>
      <c r="G231" s="104">
        <f t="shared" si="61"/>
        <v>0</v>
      </c>
      <c r="H231" s="75">
        <f t="shared" si="61"/>
        <v>0</v>
      </c>
      <c r="I231" s="75">
        <f t="shared" si="61"/>
        <v>0</v>
      </c>
      <c r="J231" s="104">
        <f t="shared" si="61"/>
        <v>0</v>
      </c>
      <c r="K231" s="75">
        <f t="shared" si="61"/>
        <v>110</v>
      </c>
      <c r="L231" s="75">
        <f t="shared" si="61"/>
        <v>147</v>
      </c>
      <c r="M231" s="104">
        <f t="shared" si="61"/>
        <v>257</v>
      </c>
      <c r="N231" s="104">
        <f t="shared" si="61"/>
        <v>110</v>
      </c>
      <c r="O231" s="104">
        <f t="shared" si="61"/>
        <v>147</v>
      </c>
      <c r="P231" s="104">
        <f t="shared" si="61"/>
        <v>257</v>
      </c>
    </row>
    <row r="232" spans="1:16" ht="13.5" thickBot="1" x14ac:dyDescent="0.25">
      <c r="A232" s="306" t="s">
        <v>56</v>
      </c>
      <c r="B232" s="307"/>
      <c r="C232" s="307"/>
      <c r="D232" s="307"/>
      <c r="E232" s="104">
        <f>E231</f>
        <v>0</v>
      </c>
      <c r="F232" s="104">
        <f t="shared" ref="F232:P232" si="62">F231</f>
        <v>0</v>
      </c>
      <c r="G232" s="104">
        <f t="shared" si="62"/>
        <v>0</v>
      </c>
      <c r="H232" s="104">
        <f t="shared" si="62"/>
        <v>0</v>
      </c>
      <c r="I232" s="104">
        <f t="shared" si="62"/>
        <v>0</v>
      </c>
      <c r="J232" s="104">
        <f t="shared" si="62"/>
        <v>0</v>
      </c>
      <c r="K232" s="104">
        <f t="shared" si="62"/>
        <v>110</v>
      </c>
      <c r="L232" s="104">
        <f t="shared" si="62"/>
        <v>147</v>
      </c>
      <c r="M232" s="104">
        <f t="shared" si="62"/>
        <v>257</v>
      </c>
      <c r="N232" s="104">
        <f t="shared" si="62"/>
        <v>110</v>
      </c>
      <c r="O232" s="104">
        <f t="shared" si="62"/>
        <v>147</v>
      </c>
      <c r="P232" s="104">
        <f t="shared" si="62"/>
        <v>257</v>
      </c>
    </row>
    <row r="233" spans="1:16" ht="12.75" x14ac:dyDescent="0.2">
      <c r="A233" s="78"/>
      <c r="B233" s="78"/>
      <c r="C233" s="78"/>
      <c r="D233" s="78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</row>
    <row r="234" spans="1:16" ht="12.75" x14ac:dyDescent="0.2">
      <c r="A234" s="78"/>
      <c r="B234" s="78"/>
      <c r="C234" s="78"/>
      <c r="D234" s="78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</row>
    <row r="235" spans="1:16" ht="12.75" x14ac:dyDescent="0.2">
      <c r="A235" s="78"/>
      <c r="B235" s="78"/>
      <c r="C235" s="78"/>
      <c r="D235" s="78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</row>
    <row r="236" spans="1:16" ht="13.5" thickBot="1" x14ac:dyDescent="0.25">
      <c r="A236" s="49"/>
      <c r="B236" s="50"/>
      <c r="C236" s="50"/>
      <c r="D236" s="50"/>
      <c r="E236" s="51"/>
      <c r="F236" s="51"/>
      <c r="G236" s="51"/>
      <c r="H236" s="51"/>
      <c r="I236" s="51"/>
      <c r="J236" s="96"/>
      <c r="K236" s="52"/>
      <c r="L236" s="52"/>
      <c r="M236" s="52"/>
      <c r="N236" s="52"/>
      <c r="O236" s="52"/>
      <c r="P236" s="52"/>
    </row>
    <row r="237" spans="1:16" ht="13.5" thickBot="1" x14ac:dyDescent="0.25">
      <c r="A237" s="308" t="s">
        <v>145</v>
      </c>
      <c r="B237" s="309"/>
      <c r="C237" s="309"/>
      <c r="D237" s="309"/>
      <c r="E237" s="309"/>
      <c r="F237" s="309"/>
      <c r="G237" s="310"/>
      <c r="H237" s="301" t="s">
        <v>9</v>
      </c>
      <c r="I237" s="302"/>
      <c r="J237" s="302"/>
      <c r="K237" s="302"/>
      <c r="L237" s="302"/>
      <c r="M237" s="302"/>
      <c r="N237" s="302"/>
      <c r="O237" s="302"/>
      <c r="P237" s="303"/>
    </row>
    <row r="238" spans="1:16" ht="13.5" thickBot="1" x14ac:dyDescent="0.25">
      <c r="A238" s="16" t="s">
        <v>10</v>
      </c>
      <c r="B238" s="17" t="s">
        <v>58</v>
      </c>
      <c r="C238" s="18" t="s">
        <v>12</v>
      </c>
      <c r="D238" s="45"/>
      <c r="E238" s="320" t="s">
        <v>13</v>
      </c>
      <c r="F238" s="320"/>
      <c r="G238" s="320"/>
      <c r="H238" s="321" t="s">
        <v>14</v>
      </c>
      <c r="I238" s="320"/>
      <c r="J238" s="320"/>
      <c r="K238" s="320" t="s">
        <v>15</v>
      </c>
      <c r="L238" s="320"/>
      <c r="M238" s="320"/>
      <c r="N238" s="320" t="s">
        <v>16</v>
      </c>
      <c r="O238" s="320"/>
      <c r="P238" s="322"/>
    </row>
    <row r="239" spans="1:16" ht="13.5" thickBot="1" x14ac:dyDescent="0.25">
      <c r="A239" s="30" t="s">
        <v>17</v>
      </c>
      <c r="B239" s="31"/>
      <c r="C239" s="19"/>
      <c r="D239" s="31"/>
      <c r="E239" s="35" t="s">
        <v>18</v>
      </c>
      <c r="F239" s="35" t="s">
        <v>19</v>
      </c>
      <c r="G239" s="35" t="s">
        <v>20</v>
      </c>
      <c r="H239" s="35" t="s">
        <v>18</v>
      </c>
      <c r="I239" s="35" t="s">
        <v>19</v>
      </c>
      <c r="J239" s="35" t="s">
        <v>20</v>
      </c>
      <c r="K239" s="35" t="s">
        <v>18</v>
      </c>
      <c r="L239" s="35" t="s">
        <v>19</v>
      </c>
      <c r="M239" s="35" t="s">
        <v>20</v>
      </c>
      <c r="N239" s="35" t="s">
        <v>18</v>
      </c>
      <c r="O239" s="35" t="s">
        <v>19</v>
      </c>
      <c r="P239" s="36" t="s">
        <v>20</v>
      </c>
    </row>
    <row r="240" spans="1:16" ht="12.75" x14ac:dyDescent="0.2">
      <c r="A240" s="135" t="s">
        <v>22</v>
      </c>
      <c r="B240" s="220" t="s">
        <v>146</v>
      </c>
      <c r="C240" s="221" t="s">
        <v>147</v>
      </c>
      <c r="D240" s="222"/>
      <c r="E240" s="223">
        <v>9</v>
      </c>
      <c r="F240" s="182">
        <v>13</v>
      </c>
      <c r="G240" s="178">
        <f>SUM(E240:F240)</f>
        <v>22</v>
      </c>
      <c r="H240" s="182">
        <v>15</v>
      </c>
      <c r="I240" s="182">
        <v>26</v>
      </c>
      <c r="J240" s="178">
        <f>SUM(H240:I240)</f>
        <v>41</v>
      </c>
      <c r="K240" s="179">
        <v>143</v>
      </c>
      <c r="L240" s="179">
        <v>202</v>
      </c>
      <c r="M240" s="178">
        <f>SUM(K240:L240)</f>
        <v>345</v>
      </c>
      <c r="N240" s="179">
        <f>SUM(H240,K240)</f>
        <v>158</v>
      </c>
      <c r="O240" s="179">
        <f>SUM(I240,L240)</f>
        <v>228</v>
      </c>
      <c r="P240" s="180">
        <f>SUM(N240:O240)</f>
        <v>386</v>
      </c>
    </row>
    <row r="241" spans="1:16" ht="13.5" thickBot="1" x14ac:dyDescent="0.25">
      <c r="A241" s="135" t="s">
        <v>144</v>
      </c>
      <c r="B241" s="220" t="s">
        <v>146</v>
      </c>
      <c r="C241" s="224" t="s">
        <v>148</v>
      </c>
      <c r="D241" s="225"/>
      <c r="E241" s="181">
        <v>4</v>
      </c>
      <c r="F241" s="181">
        <v>7</v>
      </c>
      <c r="G241" s="178">
        <f>SUM(E241:F241)</f>
        <v>11</v>
      </c>
      <c r="H241" s="181">
        <v>14</v>
      </c>
      <c r="I241" s="181">
        <v>7</v>
      </c>
      <c r="J241" s="178">
        <v>0</v>
      </c>
      <c r="K241" s="183">
        <v>188</v>
      </c>
      <c r="L241" s="183">
        <v>190</v>
      </c>
      <c r="M241" s="178">
        <v>0</v>
      </c>
      <c r="N241" s="179">
        <f>SUM(H241,K241)</f>
        <v>202</v>
      </c>
      <c r="O241" s="179">
        <f>SUM(I241,L241)</f>
        <v>197</v>
      </c>
      <c r="P241" s="180">
        <f>SUM(N241:O241)</f>
        <v>399</v>
      </c>
    </row>
    <row r="242" spans="1:16" ht="13.5" thickBot="1" x14ac:dyDescent="0.25">
      <c r="A242" s="304" t="s">
        <v>39</v>
      </c>
      <c r="B242" s="305"/>
      <c r="C242" s="335"/>
      <c r="D242" s="305"/>
      <c r="E242" s="104">
        <f>SUM(E240:E241)</f>
        <v>13</v>
      </c>
      <c r="F242" s="104">
        <f t="shared" ref="F242:P242" si="63">SUM(F240:F241)</f>
        <v>20</v>
      </c>
      <c r="G242" s="104">
        <f t="shared" si="63"/>
        <v>33</v>
      </c>
      <c r="H242" s="75">
        <f>SUM(H239:H241)</f>
        <v>29</v>
      </c>
      <c r="I242" s="104">
        <f t="shared" si="63"/>
        <v>33</v>
      </c>
      <c r="J242" s="104">
        <f t="shared" si="63"/>
        <v>41</v>
      </c>
      <c r="K242" s="104">
        <f t="shared" si="63"/>
        <v>331</v>
      </c>
      <c r="L242" s="75">
        <f>SUM(L239:L241)</f>
        <v>392</v>
      </c>
      <c r="M242" s="104">
        <f t="shared" si="63"/>
        <v>345</v>
      </c>
      <c r="N242" s="104">
        <f t="shared" si="63"/>
        <v>360</v>
      </c>
      <c r="O242" s="104">
        <f t="shared" si="63"/>
        <v>425</v>
      </c>
      <c r="P242" s="104">
        <f t="shared" si="63"/>
        <v>785</v>
      </c>
    </row>
    <row r="243" spans="1:16" ht="13.5" thickBot="1" x14ac:dyDescent="0.25">
      <c r="A243" s="306" t="s">
        <v>56</v>
      </c>
      <c r="B243" s="307"/>
      <c r="C243" s="307"/>
      <c r="D243" s="307"/>
      <c r="E243" s="104">
        <f>E242</f>
        <v>13</v>
      </c>
      <c r="F243" s="104">
        <f t="shared" ref="F243:P243" si="64">F242</f>
        <v>20</v>
      </c>
      <c r="G243" s="104">
        <f t="shared" si="64"/>
        <v>33</v>
      </c>
      <c r="H243" s="104">
        <f t="shared" si="64"/>
        <v>29</v>
      </c>
      <c r="I243" s="104">
        <f t="shared" si="64"/>
        <v>33</v>
      </c>
      <c r="J243" s="104">
        <f t="shared" si="64"/>
        <v>41</v>
      </c>
      <c r="K243" s="104">
        <f t="shared" si="64"/>
        <v>331</v>
      </c>
      <c r="L243" s="104">
        <f t="shared" si="64"/>
        <v>392</v>
      </c>
      <c r="M243" s="104">
        <f t="shared" si="64"/>
        <v>345</v>
      </c>
      <c r="N243" s="104">
        <f t="shared" si="64"/>
        <v>360</v>
      </c>
      <c r="O243" s="104">
        <f t="shared" si="64"/>
        <v>425</v>
      </c>
      <c r="P243" s="104">
        <f t="shared" si="64"/>
        <v>785</v>
      </c>
    </row>
    <row r="244" spans="1:16" ht="12.75" x14ac:dyDescent="0.2">
      <c r="A244" s="166"/>
      <c r="B244" s="166"/>
      <c r="C244" s="166"/>
      <c r="D244" s="166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</row>
    <row r="245" spans="1:16" ht="12.75" x14ac:dyDescent="0.2">
      <c r="A245" s="78"/>
      <c r="B245" s="78"/>
      <c r="C245" s="78"/>
      <c r="D245" s="78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</row>
    <row r="246" spans="1:16" ht="13.5" thickBot="1" x14ac:dyDescent="0.25">
      <c r="A246" s="167"/>
      <c r="B246" s="167"/>
      <c r="C246" s="167"/>
      <c r="D246" s="167"/>
      <c r="E246" s="160"/>
      <c r="F246" s="160"/>
      <c r="G246" s="160"/>
      <c r="H246" s="160"/>
      <c r="I246" s="160"/>
      <c r="J246" s="160"/>
      <c r="K246" s="160"/>
      <c r="L246" s="160"/>
      <c r="M246" s="160"/>
      <c r="N246" s="160"/>
      <c r="O246" s="160"/>
      <c r="P246" s="160"/>
    </row>
    <row r="247" spans="1:16" ht="13.5" thickBot="1" x14ac:dyDescent="0.25">
      <c r="A247" s="308" t="s">
        <v>149</v>
      </c>
      <c r="B247" s="309"/>
      <c r="C247" s="309"/>
      <c r="D247" s="309"/>
      <c r="E247" s="309"/>
      <c r="F247" s="309"/>
      <c r="G247" s="310"/>
      <c r="H247" s="301" t="s">
        <v>9</v>
      </c>
      <c r="I247" s="302"/>
      <c r="J247" s="302"/>
      <c r="K247" s="302"/>
      <c r="L247" s="302"/>
      <c r="M247" s="302"/>
      <c r="N247" s="302"/>
      <c r="O247" s="302"/>
      <c r="P247" s="303"/>
    </row>
    <row r="248" spans="1:16" ht="13.5" thickBot="1" x14ac:dyDescent="0.25">
      <c r="A248" s="16" t="s">
        <v>10</v>
      </c>
      <c r="B248" s="17" t="s">
        <v>58</v>
      </c>
      <c r="C248" s="18" t="s">
        <v>12</v>
      </c>
      <c r="D248" s="45"/>
      <c r="E248" s="320" t="s">
        <v>13</v>
      </c>
      <c r="F248" s="320"/>
      <c r="G248" s="320"/>
      <c r="H248" s="321" t="s">
        <v>14</v>
      </c>
      <c r="I248" s="320"/>
      <c r="J248" s="320"/>
      <c r="K248" s="320" t="s">
        <v>15</v>
      </c>
      <c r="L248" s="320"/>
      <c r="M248" s="320"/>
      <c r="N248" s="320" t="s">
        <v>16</v>
      </c>
      <c r="O248" s="320"/>
      <c r="P248" s="322"/>
    </row>
    <row r="249" spans="1:16" ht="13.5" thickBot="1" x14ac:dyDescent="0.25">
      <c r="A249" s="20" t="s">
        <v>17</v>
      </c>
      <c r="B249" s="19"/>
      <c r="C249" s="19"/>
      <c r="D249" s="19"/>
      <c r="E249" s="23" t="s">
        <v>18</v>
      </c>
      <c r="F249" s="23" t="s">
        <v>19</v>
      </c>
      <c r="G249" s="23" t="s">
        <v>20</v>
      </c>
      <c r="H249" s="23" t="s">
        <v>18</v>
      </c>
      <c r="I249" s="23" t="s">
        <v>19</v>
      </c>
      <c r="J249" s="23" t="s">
        <v>20</v>
      </c>
      <c r="K249" s="23" t="s">
        <v>18</v>
      </c>
      <c r="L249" s="23" t="s">
        <v>19</v>
      </c>
      <c r="M249" s="35" t="s">
        <v>20</v>
      </c>
      <c r="N249" s="35" t="s">
        <v>18</v>
      </c>
      <c r="O249" s="35" t="s">
        <v>19</v>
      </c>
      <c r="P249" s="36" t="s">
        <v>20</v>
      </c>
    </row>
    <row r="250" spans="1:16" ht="12.75" x14ac:dyDescent="0.2">
      <c r="A250" s="124" t="s">
        <v>22</v>
      </c>
      <c r="B250" s="55" t="s">
        <v>146</v>
      </c>
      <c r="C250" s="137" t="s">
        <v>150</v>
      </c>
      <c r="D250" s="138"/>
      <c r="E250" s="58">
        <v>0</v>
      </c>
      <c r="F250" s="58">
        <v>0</v>
      </c>
      <c r="G250" s="56">
        <f t="shared" ref="G250:G255" si="65">SUM(E250:F250)</f>
        <v>0</v>
      </c>
      <c r="H250" s="58">
        <v>0</v>
      </c>
      <c r="I250" s="58">
        <v>0</v>
      </c>
      <c r="J250" s="56">
        <f t="shared" ref="J250:J255" si="66">SUM(H250:I250)</f>
        <v>0</v>
      </c>
      <c r="K250" s="58">
        <v>60</v>
      </c>
      <c r="L250" s="58">
        <v>68</v>
      </c>
      <c r="M250" s="66">
        <f t="shared" ref="M250:M255" si="67">SUM(K250:L250)</f>
        <v>128</v>
      </c>
      <c r="N250" s="213">
        <f t="shared" ref="N250:O255" si="68">SUM(H250,K250)</f>
        <v>60</v>
      </c>
      <c r="O250" s="213">
        <f t="shared" si="68"/>
        <v>68</v>
      </c>
      <c r="P250" s="141">
        <f t="shared" ref="P250:P255" si="69">SUM(N250:O250)</f>
        <v>128</v>
      </c>
    </row>
    <row r="251" spans="1:16" ht="12.75" x14ac:dyDescent="0.2">
      <c r="A251" s="124" t="s">
        <v>144</v>
      </c>
      <c r="B251" s="55" t="s">
        <v>146</v>
      </c>
      <c r="C251" s="137" t="s">
        <v>150</v>
      </c>
      <c r="D251" s="138"/>
      <c r="E251" s="58">
        <v>0</v>
      </c>
      <c r="F251" s="58">
        <v>0</v>
      </c>
      <c r="G251" s="56">
        <f t="shared" si="65"/>
        <v>0</v>
      </c>
      <c r="H251" s="58">
        <v>0</v>
      </c>
      <c r="I251" s="58">
        <v>0</v>
      </c>
      <c r="J251" s="56">
        <f t="shared" si="66"/>
        <v>0</v>
      </c>
      <c r="K251" s="58">
        <v>52</v>
      </c>
      <c r="L251" s="58">
        <v>47</v>
      </c>
      <c r="M251" s="66">
        <f t="shared" si="67"/>
        <v>99</v>
      </c>
      <c r="N251" s="213">
        <f t="shared" si="68"/>
        <v>52</v>
      </c>
      <c r="O251" s="213">
        <f t="shared" si="68"/>
        <v>47</v>
      </c>
      <c r="P251" s="141">
        <f t="shared" si="69"/>
        <v>99</v>
      </c>
    </row>
    <row r="252" spans="1:16" ht="12.75" x14ac:dyDescent="0.2">
      <c r="A252" s="124" t="s">
        <v>185</v>
      </c>
      <c r="B252" s="55" t="s">
        <v>151</v>
      </c>
      <c r="C252" s="137" t="s">
        <v>150</v>
      </c>
      <c r="D252" s="55"/>
      <c r="E252" s="58">
        <v>8</v>
      </c>
      <c r="F252" s="58">
        <v>5</v>
      </c>
      <c r="G252" s="56">
        <f t="shared" si="65"/>
        <v>13</v>
      </c>
      <c r="H252" s="58">
        <v>8</v>
      </c>
      <c r="I252" s="58">
        <v>4</v>
      </c>
      <c r="J252" s="56">
        <f t="shared" si="66"/>
        <v>12</v>
      </c>
      <c r="K252" s="58">
        <v>128</v>
      </c>
      <c r="L252" s="58">
        <v>86</v>
      </c>
      <c r="M252" s="66">
        <f t="shared" si="67"/>
        <v>214</v>
      </c>
      <c r="N252" s="213">
        <f t="shared" si="68"/>
        <v>136</v>
      </c>
      <c r="O252" s="213">
        <f t="shared" si="68"/>
        <v>90</v>
      </c>
      <c r="P252" s="141">
        <f t="shared" si="69"/>
        <v>226</v>
      </c>
    </row>
    <row r="253" spans="1:16" ht="12.75" x14ac:dyDescent="0.2">
      <c r="A253" s="124" t="s">
        <v>22</v>
      </c>
      <c r="B253" s="55" t="s">
        <v>146</v>
      </c>
      <c r="C253" s="137" t="s">
        <v>152</v>
      </c>
      <c r="D253" s="55"/>
      <c r="E253" s="58">
        <v>0</v>
      </c>
      <c r="F253" s="58">
        <v>0</v>
      </c>
      <c r="G253" s="56">
        <f t="shared" si="65"/>
        <v>0</v>
      </c>
      <c r="H253" s="58">
        <v>0</v>
      </c>
      <c r="I253" s="58">
        <v>1</v>
      </c>
      <c r="J253" s="56">
        <f t="shared" si="66"/>
        <v>1</v>
      </c>
      <c r="K253" s="58">
        <v>64</v>
      </c>
      <c r="L253" s="58">
        <v>93</v>
      </c>
      <c r="M253" s="66">
        <f t="shared" si="67"/>
        <v>157</v>
      </c>
      <c r="N253" s="213">
        <f t="shared" si="68"/>
        <v>64</v>
      </c>
      <c r="O253" s="213">
        <f t="shared" si="68"/>
        <v>94</v>
      </c>
      <c r="P253" s="141">
        <f t="shared" si="69"/>
        <v>158</v>
      </c>
    </row>
    <row r="254" spans="1:16" ht="12.75" x14ac:dyDescent="0.2">
      <c r="A254" s="124" t="s">
        <v>144</v>
      </c>
      <c r="B254" s="55" t="s">
        <v>146</v>
      </c>
      <c r="C254" s="137" t="s">
        <v>152</v>
      </c>
      <c r="D254" s="138"/>
      <c r="E254" s="58">
        <v>0</v>
      </c>
      <c r="F254" s="58">
        <v>0</v>
      </c>
      <c r="G254" s="56">
        <f t="shared" si="65"/>
        <v>0</v>
      </c>
      <c r="H254" s="56">
        <v>0</v>
      </c>
      <c r="I254" s="58">
        <v>0</v>
      </c>
      <c r="J254" s="56">
        <f t="shared" si="66"/>
        <v>0</v>
      </c>
      <c r="K254" s="58">
        <v>70</v>
      </c>
      <c r="L254" s="58">
        <v>65</v>
      </c>
      <c r="M254" s="66">
        <f t="shared" si="67"/>
        <v>135</v>
      </c>
      <c r="N254" s="213">
        <f t="shared" si="68"/>
        <v>70</v>
      </c>
      <c r="O254" s="213">
        <f t="shared" si="68"/>
        <v>65</v>
      </c>
      <c r="P254" s="141">
        <f t="shared" si="69"/>
        <v>135</v>
      </c>
    </row>
    <row r="255" spans="1:16" ht="13.5" thickBot="1" x14ac:dyDescent="0.25">
      <c r="A255" s="215" t="s">
        <v>153</v>
      </c>
      <c r="B255" s="226" t="s">
        <v>146</v>
      </c>
      <c r="C255" s="175" t="s">
        <v>152</v>
      </c>
      <c r="D255" s="176"/>
      <c r="E255" s="177">
        <v>0</v>
      </c>
      <c r="F255" s="177">
        <v>0</v>
      </c>
      <c r="G255" s="136">
        <f t="shared" si="65"/>
        <v>0</v>
      </c>
      <c r="H255" s="136">
        <v>0</v>
      </c>
      <c r="I255" s="177">
        <v>0</v>
      </c>
      <c r="J255" s="136">
        <f t="shared" si="66"/>
        <v>0</v>
      </c>
      <c r="K255" s="177">
        <v>11</v>
      </c>
      <c r="L255" s="177">
        <v>6</v>
      </c>
      <c r="M255" s="207">
        <f t="shared" si="67"/>
        <v>17</v>
      </c>
      <c r="N255" s="208">
        <f t="shared" si="68"/>
        <v>11</v>
      </c>
      <c r="O255" s="208">
        <f t="shared" si="68"/>
        <v>6</v>
      </c>
      <c r="P255" s="209">
        <f t="shared" si="69"/>
        <v>17</v>
      </c>
    </row>
    <row r="256" spans="1:16" ht="13.5" thickBot="1" x14ac:dyDescent="0.25">
      <c r="A256" s="304" t="s">
        <v>39</v>
      </c>
      <c r="B256" s="305"/>
      <c r="C256" s="305"/>
      <c r="D256" s="305"/>
      <c r="E256" s="104">
        <f>SUM(E250:E255)</f>
        <v>8</v>
      </c>
      <c r="F256" s="104">
        <f t="shared" ref="F256:P256" si="70">SUM(F250:F255)</f>
        <v>5</v>
      </c>
      <c r="G256" s="104">
        <f t="shared" si="70"/>
        <v>13</v>
      </c>
      <c r="H256" s="104">
        <f t="shared" si="70"/>
        <v>8</v>
      </c>
      <c r="I256" s="104">
        <f t="shared" si="70"/>
        <v>5</v>
      </c>
      <c r="J256" s="104">
        <f t="shared" si="70"/>
        <v>13</v>
      </c>
      <c r="K256" s="104">
        <f t="shared" si="70"/>
        <v>385</v>
      </c>
      <c r="L256" s="104">
        <f t="shared" si="70"/>
        <v>365</v>
      </c>
      <c r="M256" s="104">
        <f t="shared" si="70"/>
        <v>750</v>
      </c>
      <c r="N256" s="104">
        <f t="shared" si="70"/>
        <v>393</v>
      </c>
      <c r="O256" s="104">
        <f t="shared" si="70"/>
        <v>370</v>
      </c>
      <c r="P256" s="104">
        <f t="shared" si="70"/>
        <v>763</v>
      </c>
    </row>
    <row r="257" spans="1:18" ht="13.5" thickBot="1" x14ac:dyDescent="0.25">
      <c r="A257" s="306" t="s">
        <v>56</v>
      </c>
      <c r="B257" s="307"/>
      <c r="C257" s="307"/>
      <c r="D257" s="307"/>
      <c r="E257" s="104">
        <f>E256</f>
        <v>8</v>
      </c>
      <c r="F257" s="104">
        <f t="shared" ref="F257:P257" si="71">F256</f>
        <v>5</v>
      </c>
      <c r="G257" s="104">
        <f t="shared" si="71"/>
        <v>13</v>
      </c>
      <c r="H257" s="104">
        <f t="shared" si="71"/>
        <v>8</v>
      </c>
      <c r="I257" s="104">
        <f t="shared" si="71"/>
        <v>5</v>
      </c>
      <c r="J257" s="104">
        <f t="shared" si="71"/>
        <v>13</v>
      </c>
      <c r="K257" s="104">
        <f t="shared" si="71"/>
        <v>385</v>
      </c>
      <c r="L257" s="104">
        <f t="shared" si="71"/>
        <v>365</v>
      </c>
      <c r="M257" s="104">
        <f t="shared" si="71"/>
        <v>750</v>
      </c>
      <c r="N257" s="104">
        <f t="shared" si="71"/>
        <v>393</v>
      </c>
      <c r="O257" s="104">
        <f t="shared" si="71"/>
        <v>370</v>
      </c>
      <c r="P257" s="104">
        <f t="shared" si="71"/>
        <v>763</v>
      </c>
    </row>
    <row r="258" spans="1:18" ht="12.75" x14ac:dyDescent="0.2">
      <c r="A258" s="78"/>
      <c r="B258" s="78"/>
      <c r="C258" s="78"/>
      <c r="D258" s="78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</row>
    <row r="259" spans="1:18" ht="12.75" x14ac:dyDescent="0.2">
      <c r="A259" s="78"/>
      <c r="B259" s="78"/>
      <c r="C259" s="78"/>
      <c r="D259" s="78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</row>
    <row r="260" spans="1:18" ht="12.75" x14ac:dyDescent="0.2">
      <c r="A260" s="78"/>
      <c r="B260" s="78"/>
      <c r="C260" s="78"/>
      <c r="D260" s="78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</row>
    <row r="261" spans="1:18" ht="13.5" thickBot="1" x14ac:dyDescent="0.25">
      <c r="A261" s="51"/>
      <c r="B261" s="110"/>
      <c r="C261" s="110"/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</row>
    <row r="262" spans="1:18" ht="13.5" thickBot="1" x14ac:dyDescent="0.25">
      <c r="A262" s="308" t="s">
        <v>154</v>
      </c>
      <c r="B262" s="309"/>
      <c r="C262" s="309"/>
      <c r="D262" s="309"/>
      <c r="E262" s="309"/>
      <c r="F262" s="309"/>
      <c r="G262" s="310"/>
      <c r="H262" s="301" t="s">
        <v>9</v>
      </c>
      <c r="I262" s="302"/>
      <c r="J262" s="302"/>
      <c r="K262" s="302"/>
      <c r="L262" s="302"/>
      <c r="M262" s="302"/>
      <c r="N262" s="302"/>
      <c r="O262" s="302"/>
      <c r="P262" s="303"/>
      <c r="R262" s="300"/>
    </row>
    <row r="263" spans="1:18" ht="13.5" thickBot="1" x14ac:dyDescent="0.25">
      <c r="A263" s="16" t="s">
        <v>10</v>
      </c>
      <c r="B263" s="17" t="s">
        <v>58</v>
      </c>
      <c r="C263" s="18" t="s">
        <v>12</v>
      </c>
      <c r="D263" s="45"/>
      <c r="E263" s="320" t="s">
        <v>13</v>
      </c>
      <c r="F263" s="320"/>
      <c r="G263" s="320"/>
      <c r="H263" s="321" t="s">
        <v>14</v>
      </c>
      <c r="I263" s="320"/>
      <c r="J263" s="320"/>
      <c r="K263" s="320" t="s">
        <v>15</v>
      </c>
      <c r="L263" s="320"/>
      <c r="M263" s="320"/>
      <c r="N263" s="320" t="s">
        <v>16</v>
      </c>
      <c r="O263" s="320"/>
      <c r="P263" s="322"/>
    </row>
    <row r="264" spans="1:18" ht="13.5" thickBot="1" x14ac:dyDescent="0.25">
      <c r="A264" s="20" t="s">
        <v>17</v>
      </c>
      <c r="B264" s="19"/>
      <c r="C264" s="19"/>
      <c r="D264" s="19"/>
      <c r="E264" s="35" t="s">
        <v>18</v>
      </c>
      <c r="F264" s="35" t="s">
        <v>19</v>
      </c>
      <c r="G264" s="35" t="s">
        <v>20</v>
      </c>
      <c r="H264" s="35" t="s">
        <v>18</v>
      </c>
      <c r="I264" s="35" t="s">
        <v>19</v>
      </c>
      <c r="J264" s="35" t="s">
        <v>20</v>
      </c>
      <c r="K264" s="35" t="s">
        <v>18</v>
      </c>
      <c r="L264" s="35" t="s">
        <v>19</v>
      </c>
      <c r="M264" s="35" t="s">
        <v>20</v>
      </c>
      <c r="N264" s="35" t="s">
        <v>18</v>
      </c>
      <c r="O264" s="35" t="s">
        <v>19</v>
      </c>
      <c r="P264" s="36" t="s">
        <v>20</v>
      </c>
    </row>
    <row r="265" spans="1:18" ht="12.75" x14ac:dyDescent="0.2">
      <c r="A265" s="124" t="s">
        <v>155</v>
      </c>
      <c r="B265" s="55" t="s">
        <v>156</v>
      </c>
      <c r="C265" s="137" t="s">
        <v>157</v>
      </c>
      <c r="D265" s="138"/>
      <c r="E265" s="182">
        <v>0</v>
      </c>
      <c r="F265" s="182">
        <v>0</v>
      </c>
      <c r="G265" s="178">
        <f>SUM(E265:F265)</f>
        <v>0</v>
      </c>
      <c r="H265" s="182">
        <v>0</v>
      </c>
      <c r="I265" s="182">
        <v>0</v>
      </c>
      <c r="J265" s="178">
        <f>SUM(H265:I265)</f>
        <v>0</v>
      </c>
      <c r="K265" s="179">
        <v>52</v>
      </c>
      <c r="L265" s="179">
        <v>35</v>
      </c>
      <c r="M265" s="178">
        <f>SUM(K265:L265)</f>
        <v>87</v>
      </c>
      <c r="N265" s="179">
        <f>SUM(H265,K265)</f>
        <v>52</v>
      </c>
      <c r="O265" s="179">
        <f>SUM(I265,L265)</f>
        <v>35</v>
      </c>
      <c r="P265" s="180">
        <f>SUM(N265:O265)</f>
        <v>87</v>
      </c>
    </row>
    <row r="266" spans="1:18" ht="13.5" thickBot="1" x14ac:dyDescent="0.25">
      <c r="A266" s="124" t="s">
        <v>61</v>
      </c>
      <c r="B266" s="55" t="s">
        <v>156</v>
      </c>
      <c r="C266" s="137" t="s">
        <v>157</v>
      </c>
      <c r="D266" s="138"/>
      <c r="E266" s="181">
        <v>0</v>
      </c>
      <c r="F266" s="181">
        <v>0</v>
      </c>
      <c r="G266" s="178">
        <f>SUM(E266:F266)</f>
        <v>0</v>
      </c>
      <c r="H266" s="181">
        <v>0</v>
      </c>
      <c r="I266" s="181">
        <v>0</v>
      </c>
      <c r="J266" s="178">
        <f>SUM(H266:I266)</f>
        <v>0</v>
      </c>
      <c r="K266" s="183">
        <v>70</v>
      </c>
      <c r="L266" s="183">
        <v>11</v>
      </c>
      <c r="M266" s="178">
        <f>SUM(K266:L266)</f>
        <v>81</v>
      </c>
      <c r="N266" s="179">
        <f>SUM(H266,K266)</f>
        <v>70</v>
      </c>
      <c r="O266" s="179">
        <f>SUM(I266,L266)</f>
        <v>11</v>
      </c>
      <c r="P266" s="180">
        <f>SUM(N266:O266)</f>
        <v>81</v>
      </c>
    </row>
    <row r="267" spans="1:18" ht="13.5" thickBot="1" x14ac:dyDescent="0.25">
      <c r="A267" s="334" t="s">
        <v>39</v>
      </c>
      <c r="B267" s="335"/>
      <c r="C267" s="335"/>
      <c r="D267" s="335"/>
      <c r="E267" s="104">
        <f>SUM(E265:E266)</f>
        <v>0</v>
      </c>
      <c r="F267" s="104">
        <f t="shared" ref="F267:P267" si="72">SUM(F265:F266)</f>
        <v>0</v>
      </c>
      <c r="G267" s="104">
        <f t="shared" si="72"/>
        <v>0</v>
      </c>
      <c r="H267" s="104">
        <f>SUM(H261:H266)</f>
        <v>0</v>
      </c>
      <c r="I267" s="104">
        <f t="shared" si="72"/>
        <v>0</v>
      </c>
      <c r="J267" s="104">
        <f t="shared" si="72"/>
        <v>0</v>
      </c>
      <c r="K267" s="104">
        <f t="shared" si="72"/>
        <v>122</v>
      </c>
      <c r="L267" s="104">
        <f t="shared" si="72"/>
        <v>46</v>
      </c>
      <c r="M267" s="104">
        <f t="shared" si="72"/>
        <v>168</v>
      </c>
      <c r="N267" s="104">
        <f t="shared" si="72"/>
        <v>122</v>
      </c>
      <c r="O267" s="104">
        <f t="shared" si="72"/>
        <v>46</v>
      </c>
      <c r="P267" s="104">
        <f t="shared" si="72"/>
        <v>168</v>
      </c>
    </row>
    <row r="268" spans="1:18" ht="13.5" thickBot="1" x14ac:dyDescent="0.25">
      <c r="A268" s="306" t="s">
        <v>56</v>
      </c>
      <c r="B268" s="307"/>
      <c r="C268" s="307"/>
      <c r="D268" s="307"/>
      <c r="E268" s="104">
        <f t="shared" ref="E268:P268" si="73">E267</f>
        <v>0</v>
      </c>
      <c r="F268" s="104">
        <f t="shared" si="73"/>
        <v>0</v>
      </c>
      <c r="G268" s="104">
        <f t="shared" si="73"/>
        <v>0</v>
      </c>
      <c r="H268" s="104">
        <f t="shared" si="73"/>
        <v>0</v>
      </c>
      <c r="I268" s="104">
        <f t="shared" si="73"/>
        <v>0</v>
      </c>
      <c r="J268" s="104">
        <f t="shared" si="73"/>
        <v>0</v>
      </c>
      <c r="K268" s="104">
        <f t="shared" si="73"/>
        <v>122</v>
      </c>
      <c r="L268" s="104">
        <f t="shared" si="73"/>
        <v>46</v>
      </c>
      <c r="M268" s="104">
        <f t="shared" si="73"/>
        <v>168</v>
      </c>
      <c r="N268" s="104">
        <f t="shared" si="73"/>
        <v>122</v>
      </c>
      <c r="O268" s="104">
        <f t="shared" si="73"/>
        <v>46</v>
      </c>
      <c r="P268" s="104">
        <f t="shared" si="73"/>
        <v>168</v>
      </c>
    </row>
    <row r="269" spans="1:18" ht="12.75" x14ac:dyDescent="0.2">
      <c r="A269" s="78"/>
      <c r="B269" s="78"/>
      <c r="C269" s="78"/>
      <c r="D269" s="78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</row>
    <row r="270" spans="1:18" ht="12.75" x14ac:dyDescent="0.2">
      <c r="A270" s="78"/>
      <c r="B270" s="78"/>
      <c r="C270" s="78"/>
      <c r="D270" s="78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</row>
    <row r="271" spans="1:18" ht="12.75" x14ac:dyDescent="0.2">
      <c r="A271" s="78"/>
      <c r="B271" s="78"/>
      <c r="C271" s="78"/>
      <c r="D271" s="78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</row>
    <row r="272" spans="1:18" ht="13.5" thickBot="1" x14ac:dyDescent="0.25">
      <c r="A272" s="78"/>
      <c r="B272" s="78"/>
      <c r="C272" s="78"/>
      <c r="D272" s="78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</row>
    <row r="273" spans="1:16" ht="13.5" thickBot="1" x14ac:dyDescent="0.25">
      <c r="A273" s="308" t="s">
        <v>154</v>
      </c>
      <c r="B273" s="309"/>
      <c r="C273" s="309"/>
      <c r="D273" s="309"/>
      <c r="E273" s="309"/>
      <c r="F273" s="309"/>
      <c r="G273" s="310"/>
      <c r="H273" s="301" t="s">
        <v>9</v>
      </c>
      <c r="I273" s="302"/>
      <c r="J273" s="302"/>
      <c r="K273" s="302"/>
      <c r="L273" s="302"/>
      <c r="M273" s="302"/>
      <c r="N273" s="302"/>
      <c r="O273" s="302"/>
      <c r="P273" s="303"/>
    </row>
    <row r="274" spans="1:16" ht="13.5" thickBot="1" x14ac:dyDescent="0.25">
      <c r="A274" s="16" t="s">
        <v>10</v>
      </c>
      <c r="B274" s="17" t="s">
        <v>58</v>
      </c>
      <c r="C274" s="18" t="s">
        <v>12</v>
      </c>
      <c r="D274" s="45"/>
      <c r="E274" s="320" t="s">
        <v>13</v>
      </c>
      <c r="F274" s="320"/>
      <c r="G274" s="320"/>
      <c r="H274" s="321" t="s">
        <v>14</v>
      </c>
      <c r="I274" s="320"/>
      <c r="J274" s="320"/>
      <c r="K274" s="320" t="s">
        <v>15</v>
      </c>
      <c r="L274" s="320"/>
      <c r="M274" s="320"/>
      <c r="N274" s="320" t="s">
        <v>16</v>
      </c>
      <c r="O274" s="320"/>
      <c r="P274" s="322"/>
    </row>
    <row r="275" spans="1:16" ht="12.75" x14ac:dyDescent="0.2">
      <c r="A275" s="20" t="s">
        <v>17</v>
      </c>
      <c r="B275" s="19"/>
      <c r="C275" s="19"/>
      <c r="D275" s="19"/>
      <c r="E275" s="23" t="s">
        <v>18</v>
      </c>
      <c r="F275" s="23" t="s">
        <v>19</v>
      </c>
      <c r="G275" s="23" t="s">
        <v>20</v>
      </c>
      <c r="H275" s="23" t="s">
        <v>18</v>
      </c>
      <c r="I275" s="23" t="s">
        <v>19</v>
      </c>
      <c r="J275" s="23" t="s">
        <v>20</v>
      </c>
      <c r="K275" s="23" t="s">
        <v>18</v>
      </c>
      <c r="L275" s="23" t="s">
        <v>19</v>
      </c>
      <c r="M275" s="23" t="s">
        <v>20</v>
      </c>
      <c r="N275" s="23" t="s">
        <v>18</v>
      </c>
      <c r="O275" s="23" t="s">
        <v>19</v>
      </c>
      <c r="P275" s="25" t="s">
        <v>20</v>
      </c>
    </row>
    <row r="276" spans="1:16" ht="12.75" x14ac:dyDescent="0.2">
      <c r="A276" s="124" t="s">
        <v>155</v>
      </c>
      <c r="B276" s="55" t="s">
        <v>158</v>
      </c>
      <c r="C276" s="137" t="s">
        <v>159</v>
      </c>
      <c r="D276" s="138"/>
      <c r="E276" s="58">
        <v>0</v>
      </c>
      <c r="F276" s="58">
        <v>0</v>
      </c>
      <c r="G276" s="58">
        <f>SUM(E276:F276)</f>
        <v>0</v>
      </c>
      <c r="H276" s="58">
        <v>0</v>
      </c>
      <c r="I276" s="58">
        <v>0</v>
      </c>
      <c r="J276" s="58">
        <f>SUM(H276:I276)</f>
        <v>0</v>
      </c>
      <c r="K276" s="58">
        <v>51</v>
      </c>
      <c r="L276" s="58">
        <v>14</v>
      </c>
      <c r="M276" s="58">
        <f>SUM(K276:L276)</f>
        <v>65</v>
      </c>
      <c r="N276" s="57">
        <f t="shared" ref="N276:O280" si="74">SUM(H276,K276)</f>
        <v>51</v>
      </c>
      <c r="O276" s="57">
        <f t="shared" si="74"/>
        <v>14</v>
      </c>
      <c r="P276" s="59">
        <f>SUM(N276:O276)</f>
        <v>65</v>
      </c>
    </row>
    <row r="277" spans="1:16" ht="12.75" x14ac:dyDescent="0.2">
      <c r="A277" s="124" t="s">
        <v>160</v>
      </c>
      <c r="B277" s="55" t="s">
        <v>158</v>
      </c>
      <c r="C277" s="137" t="s">
        <v>159</v>
      </c>
      <c r="D277" s="138"/>
      <c r="E277" s="58">
        <v>0</v>
      </c>
      <c r="F277" s="58">
        <v>0</v>
      </c>
      <c r="G277" s="58">
        <f>SUM(E277:F277)</f>
        <v>0</v>
      </c>
      <c r="H277" s="58">
        <v>0</v>
      </c>
      <c r="I277" s="58">
        <v>0</v>
      </c>
      <c r="J277" s="58">
        <f>SUM(H277:I277)</f>
        <v>0</v>
      </c>
      <c r="K277" s="58">
        <v>13</v>
      </c>
      <c r="L277" s="58">
        <v>17</v>
      </c>
      <c r="M277" s="58">
        <f>SUM(K277:L277)</f>
        <v>30</v>
      </c>
      <c r="N277" s="57">
        <f t="shared" si="74"/>
        <v>13</v>
      </c>
      <c r="O277" s="57">
        <f t="shared" si="74"/>
        <v>17</v>
      </c>
      <c r="P277" s="59">
        <f>SUM(N277:O277)</f>
        <v>30</v>
      </c>
    </row>
    <row r="278" spans="1:16" ht="12.75" x14ac:dyDescent="0.2">
      <c r="A278" s="124" t="s">
        <v>161</v>
      </c>
      <c r="B278" s="55" t="s">
        <v>158</v>
      </c>
      <c r="C278" s="137" t="s">
        <v>159</v>
      </c>
      <c r="D278" s="138"/>
      <c r="E278" s="58">
        <v>0</v>
      </c>
      <c r="F278" s="58">
        <v>0</v>
      </c>
      <c r="G278" s="58">
        <f>SUM(E278:F278)</f>
        <v>0</v>
      </c>
      <c r="H278" s="58">
        <v>0</v>
      </c>
      <c r="I278" s="58">
        <v>0</v>
      </c>
      <c r="J278" s="58">
        <f>SUM(H278:I278)</f>
        <v>0</v>
      </c>
      <c r="K278" s="58">
        <v>18</v>
      </c>
      <c r="L278" s="58">
        <v>18</v>
      </c>
      <c r="M278" s="58">
        <f>SUM(K278:L278)</f>
        <v>36</v>
      </c>
      <c r="N278" s="57">
        <f t="shared" si="74"/>
        <v>18</v>
      </c>
      <c r="O278" s="57">
        <f t="shared" si="74"/>
        <v>18</v>
      </c>
      <c r="P278" s="59">
        <f>SUM(N278:O278)</f>
        <v>36</v>
      </c>
    </row>
    <row r="279" spans="1:16" ht="12.75" x14ac:dyDescent="0.2">
      <c r="A279" s="124" t="s">
        <v>162</v>
      </c>
      <c r="B279" s="55" t="s">
        <v>158</v>
      </c>
      <c r="C279" s="137" t="s">
        <v>159</v>
      </c>
      <c r="D279" s="138"/>
      <c r="E279" s="58">
        <v>0</v>
      </c>
      <c r="F279" s="58">
        <v>0</v>
      </c>
      <c r="G279" s="58">
        <f>SUM(E279:F279)</f>
        <v>0</v>
      </c>
      <c r="H279" s="58">
        <v>0</v>
      </c>
      <c r="I279" s="58">
        <v>0</v>
      </c>
      <c r="J279" s="58">
        <f>SUM(H279:I279)</f>
        <v>0</v>
      </c>
      <c r="K279" s="58">
        <v>29</v>
      </c>
      <c r="L279" s="58">
        <v>18</v>
      </c>
      <c r="M279" s="58">
        <f>SUM(K279:L279)</f>
        <v>47</v>
      </c>
      <c r="N279" s="57">
        <f t="shared" si="74"/>
        <v>29</v>
      </c>
      <c r="O279" s="57">
        <f t="shared" si="74"/>
        <v>18</v>
      </c>
      <c r="P279" s="59">
        <f>SUM(N279:O279)</f>
        <v>47</v>
      </c>
    </row>
    <row r="280" spans="1:16" ht="13.5" thickBot="1" x14ac:dyDescent="0.25">
      <c r="A280" s="184" t="s">
        <v>61</v>
      </c>
      <c r="B280" s="174" t="s">
        <v>158</v>
      </c>
      <c r="C280" s="175" t="s">
        <v>159</v>
      </c>
      <c r="D280" s="176"/>
      <c r="E280" s="177">
        <v>0</v>
      </c>
      <c r="F280" s="177">
        <v>0</v>
      </c>
      <c r="G280" s="177">
        <f>SUM(E280:F280)</f>
        <v>0</v>
      </c>
      <c r="H280" s="177">
        <v>0</v>
      </c>
      <c r="I280" s="177">
        <v>0</v>
      </c>
      <c r="J280" s="177">
        <f>SUM(H280:I280)</f>
        <v>0</v>
      </c>
      <c r="K280" s="177">
        <v>63</v>
      </c>
      <c r="L280" s="177">
        <v>12</v>
      </c>
      <c r="M280" s="177">
        <f>SUM(K280:L280)</f>
        <v>75</v>
      </c>
      <c r="N280" s="185">
        <f t="shared" si="74"/>
        <v>63</v>
      </c>
      <c r="O280" s="185">
        <f t="shared" si="74"/>
        <v>12</v>
      </c>
      <c r="P280" s="186">
        <f>SUM(N280:O280)</f>
        <v>75</v>
      </c>
    </row>
    <row r="281" spans="1:16" ht="13.5" thickBot="1" x14ac:dyDescent="0.25">
      <c r="A281" s="304" t="s">
        <v>39</v>
      </c>
      <c r="B281" s="305"/>
      <c r="C281" s="305"/>
      <c r="D281" s="305"/>
      <c r="E281" s="75">
        <f>SUM(E276:E280)</f>
        <v>0</v>
      </c>
      <c r="F281" s="75">
        <f t="shared" ref="F281:P281" si="75">SUM(F276:F280)</f>
        <v>0</v>
      </c>
      <c r="G281" s="75">
        <f t="shared" si="75"/>
        <v>0</v>
      </c>
      <c r="H281" s="75">
        <v>0</v>
      </c>
      <c r="I281" s="75">
        <v>0</v>
      </c>
      <c r="J281" s="75">
        <f t="shared" si="75"/>
        <v>0</v>
      </c>
      <c r="K281" s="75">
        <f t="shared" si="75"/>
        <v>174</v>
      </c>
      <c r="L281" s="75">
        <f t="shared" si="75"/>
        <v>79</v>
      </c>
      <c r="M281" s="75">
        <f t="shared" si="75"/>
        <v>253</v>
      </c>
      <c r="N281" s="75">
        <f t="shared" si="75"/>
        <v>174</v>
      </c>
      <c r="O281" s="75">
        <f t="shared" si="75"/>
        <v>79</v>
      </c>
      <c r="P281" s="75">
        <f t="shared" si="75"/>
        <v>253</v>
      </c>
    </row>
    <row r="282" spans="1:16" ht="13.5" thickBot="1" x14ac:dyDescent="0.25">
      <c r="A282" s="306" t="s">
        <v>56</v>
      </c>
      <c r="B282" s="307"/>
      <c r="C282" s="307"/>
      <c r="D282" s="307"/>
      <c r="E282" s="75">
        <f>SUM(E281)</f>
        <v>0</v>
      </c>
      <c r="F282" s="75">
        <f t="shared" ref="F282:P282" si="76">SUM(F281)</f>
        <v>0</v>
      </c>
      <c r="G282" s="75">
        <f t="shared" si="76"/>
        <v>0</v>
      </c>
      <c r="H282" s="75">
        <f t="shared" si="76"/>
        <v>0</v>
      </c>
      <c r="I282" s="75">
        <f t="shared" si="76"/>
        <v>0</v>
      </c>
      <c r="J282" s="75">
        <f t="shared" si="76"/>
        <v>0</v>
      </c>
      <c r="K282" s="75">
        <f t="shared" si="76"/>
        <v>174</v>
      </c>
      <c r="L282" s="75">
        <f t="shared" si="76"/>
        <v>79</v>
      </c>
      <c r="M282" s="75">
        <f t="shared" si="76"/>
        <v>253</v>
      </c>
      <c r="N282" s="75">
        <f t="shared" si="76"/>
        <v>174</v>
      </c>
      <c r="O282" s="75">
        <f t="shared" si="76"/>
        <v>79</v>
      </c>
      <c r="P282" s="75">
        <f t="shared" si="76"/>
        <v>253</v>
      </c>
    </row>
    <row r="283" spans="1:16" ht="12.75" x14ac:dyDescent="0.2">
      <c r="A283" s="78"/>
      <c r="B283" s="78"/>
      <c r="C283" s="78"/>
      <c r="D283" s="78"/>
      <c r="E283" s="142"/>
      <c r="F283" s="142"/>
      <c r="G283" s="142"/>
      <c r="H283" s="142"/>
      <c r="I283" s="142"/>
      <c r="J283" s="142"/>
      <c r="K283" s="142"/>
      <c r="L283" s="142"/>
      <c r="M283" s="142"/>
      <c r="N283" s="142"/>
      <c r="O283" s="142"/>
      <c r="P283" s="142"/>
    </row>
    <row r="284" spans="1:16" ht="12.75" x14ac:dyDescent="0.2">
      <c r="A284" s="78"/>
      <c r="B284" s="78"/>
      <c r="C284" s="78"/>
      <c r="D284" s="78"/>
      <c r="E284" s="142"/>
      <c r="F284" s="142"/>
      <c r="G284" s="142"/>
      <c r="H284" s="142"/>
      <c r="I284" s="142"/>
      <c r="J284" s="142"/>
      <c r="K284" s="142"/>
      <c r="L284" s="142"/>
      <c r="M284" s="142"/>
      <c r="N284" s="142"/>
      <c r="O284" s="142"/>
      <c r="P284" s="142"/>
    </row>
    <row r="285" spans="1:16" ht="13.5" thickBot="1" x14ac:dyDescent="0.25">
      <c r="A285" s="160"/>
      <c r="B285" s="110"/>
      <c r="C285" s="110"/>
      <c r="D285" s="110"/>
      <c r="E285" s="110"/>
      <c r="F285" s="110"/>
      <c r="G285" s="110"/>
      <c r="H285" s="110"/>
      <c r="I285" s="110"/>
      <c r="J285" s="110"/>
      <c r="K285" s="110"/>
      <c r="L285" s="110"/>
      <c r="M285" s="110"/>
      <c r="N285" s="110"/>
      <c r="O285" s="110"/>
      <c r="P285" s="110"/>
    </row>
    <row r="286" spans="1:16" ht="13.5" thickBot="1" x14ac:dyDescent="0.25">
      <c r="A286" s="46" t="s">
        <v>54</v>
      </c>
      <c r="B286" s="31"/>
      <c r="C286" s="31"/>
      <c r="D286" s="31"/>
      <c r="E286" s="35" t="s">
        <v>18</v>
      </c>
      <c r="F286" s="35" t="s">
        <v>19</v>
      </c>
      <c r="G286" s="35" t="s">
        <v>20</v>
      </c>
      <c r="H286" s="35" t="s">
        <v>18</v>
      </c>
      <c r="I286" s="35" t="s">
        <v>19</v>
      </c>
      <c r="J286" s="35" t="s">
        <v>20</v>
      </c>
      <c r="K286" s="35" t="s">
        <v>18</v>
      </c>
      <c r="L286" s="35" t="s">
        <v>19</v>
      </c>
      <c r="M286" s="35" t="s">
        <v>20</v>
      </c>
      <c r="N286" s="35" t="s">
        <v>18</v>
      </c>
      <c r="O286" s="35" t="s">
        <v>19</v>
      </c>
      <c r="P286" s="36" t="s">
        <v>20</v>
      </c>
    </row>
    <row r="287" spans="1:16" ht="23.25" thickBot="1" x14ac:dyDescent="0.25">
      <c r="A287" s="135" t="s">
        <v>163</v>
      </c>
      <c r="B287" s="144" t="s">
        <v>164</v>
      </c>
      <c r="C287" s="65" t="s">
        <v>100</v>
      </c>
      <c r="D287" s="145"/>
      <c r="E287" s="146">
        <v>0</v>
      </c>
      <c r="F287" s="146">
        <v>0</v>
      </c>
      <c r="G287" s="146">
        <f>SUM(E287:F287)</f>
        <v>0</v>
      </c>
      <c r="H287" s="147">
        <v>0</v>
      </c>
      <c r="I287" s="147">
        <v>0</v>
      </c>
      <c r="J287" s="147">
        <f>SUM(H287:I287)</f>
        <v>0</v>
      </c>
      <c r="K287" s="146">
        <v>0</v>
      </c>
      <c r="L287" s="146">
        <v>0</v>
      </c>
      <c r="M287" s="146">
        <f>SUM(K287,L287)</f>
        <v>0</v>
      </c>
      <c r="N287" s="72">
        <f>SUM(H287,K287)</f>
        <v>0</v>
      </c>
      <c r="O287" s="72">
        <f>SUM(I287,L287)</f>
        <v>0</v>
      </c>
      <c r="P287" s="148">
        <f>SUM(N287:O287)</f>
        <v>0</v>
      </c>
    </row>
    <row r="288" spans="1:16" ht="12.75" x14ac:dyDescent="0.2">
      <c r="A288" s="328" t="s">
        <v>39</v>
      </c>
      <c r="B288" s="329"/>
      <c r="C288" s="329"/>
      <c r="D288" s="329"/>
      <c r="E288" s="188">
        <f>SUM(E287:E287)</f>
        <v>0</v>
      </c>
      <c r="F288" s="188">
        <f t="shared" ref="F288:P288" si="77">SUM(F287:F287)</f>
        <v>0</v>
      </c>
      <c r="G288" s="188">
        <f t="shared" si="77"/>
        <v>0</v>
      </c>
      <c r="H288" s="188">
        <f t="shared" si="77"/>
        <v>0</v>
      </c>
      <c r="I288" s="188">
        <f t="shared" si="77"/>
        <v>0</v>
      </c>
      <c r="J288" s="188">
        <f t="shared" si="77"/>
        <v>0</v>
      </c>
      <c r="K288" s="188">
        <f t="shared" si="77"/>
        <v>0</v>
      </c>
      <c r="L288" s="188">
        <f t="shared" si="77"/>
        <v>0</v>
      </c>
      <c r="M288" s="188">
        <f t="shared" si="77"/>
        <v>0</v>
      </c>
      <c r="N288" s="188">
        <f t="shared" si="77"/>
        <v>0</v>
      </c>
      <c r="O288" s="188">
        <f t="shared" si="77"/>
        <v>0</v>
      </c>
      <c r="P288" s="188">
        <f t="shared" si="77"/>
        <v>0</v>
      </c>
    </row>
    <row r="289" spans="1:16" ht="12.75" x14ac:dyDescent="0.2">
      <c r="A289" s="330" t="s">
        <v>56</v>
      </c>
      <c r="B289" s="330"/>
      <c r="C289" s="330"/>
      <c r="D289" s="330"/>
      <c r="E289" s="69">
        <f>SUM(E288)</f>
        <v>0</v>
      </c>
      <c r="F289" s="69">
        <f t="shared" ref="F289:P289" si="78">SUM(F288)</f>
        <v>0</v>
      </c>
      <c r="G289" s="69">
        <f t="shared" si="78"/>
        <v>0</v>
      </c>
      <c r="H289" s="69">
        <f t="shared" si="78"/>
        <v>0</v>
      </c>
      <c r="I289" s="69">
        <f t="shared" si="78"/>
        <v>0</v>
      </c>
      <c r="J289" s="69">
        <f t="shared" si="78"/>
        <v>0</v>
      </c>
      <c r="K289" s="69">
        <f t="shared" si="78"/>
        <v>0</v>
      </c>
      <c r="L289" s="69">
        <f t="shared" si="78"/>
        <v>0</v>
      </c>
      <c r="M289" s="69">
        <f t="shared" si="78"/>
        <v>0</v>
      </c>
      <c r="N289" s="69">
        <f t="shared" si="78"/>
        <v>0</v>
      </c>
      <c r="O289" s="69">
        <f t="shared" si="78"/>
        <v>0</v>
      </c>
      <c r="P289" s="69">
        <f t="shared" si="78"/>
        <v>0</v>
      </c>
    </row>
    <row r="290" spans="1:16" ht="12.75" x14ac:dyDescent="0.2">
      <c r="A290" s="78"/>
      <c r="B290" s="78"/>
      <c r="C290" s="78"/>
      <c r="D290" s="78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</row>
    <row r="291" spans="1:16" ht="12.75" x14ac:dyDescent="0.2">
      <c r="A291" s="330" t="s">
        <v>186</v>
      </c>
      <c r="B291" s="330"/>
      <c r="C291" s="330"/>
      <c r="D291" s="330"/>
      <c r="E291" s="189">
        <f t="shared" ref="E291:P291" si="79">SUM(E289,E268,E257,E243,E232,E221,E189,E174,E129,E93,E60,E282)</f>
        <v>1612</v>
      </c>
      <c r="F291" s="189">
        <f t="shared" si="79"/>
        <v>1267</v>
      </c>
      <c r="G291" s="189">
        <f t="shared" si="79"/>
        <v>2869</v>
      </c>
      <c r="H291" s="189">
        <f t="shared" si="79"/>
        <v>1157</v>
      </c>
      <c r="I291" s="189">
        <f t="shared" si="79"/>
        <v>1233</v>
      </c>
      <c r="J291" s="189">
        <f t="shared" si="79"/>
        <v>2369</v>
      </c>
      <c r="K291" s="189">
        <f t="shared" si="79"/>
        <v>9452</v>
      </c>
      <c r="L291" s="189">
        <f t="shared" si="79"/>
        <v>8695</v>
      </c>
      <c r="M291" s="189">
        <f t="shared" si="79"/>
        <v>17766</v>
      </c>
      <c r="N291" s="189">
        <f t="shared" si="79"/>
        <v>10609</v>
      </c>
      <c r="O291" s="189">
        <f t="shared" si="79"/>
        <v>9928</v>
      </c>
      <c r="P291" s="189">
        <f t="shared" si="79"/>
        <v>20537</v>
      </c>
    </row>
    <row r="292" spans="1:16" ht="12.75" x14ac:dyDescent="0.2">
      <c r="A292" s="78"/>
      <c r="B292" s="78"/>
      <c r="C292" s="78"/>
      <c r="D292" s="78"/>
      <c r="E292" s="191"/>
      <c r="F292" s="191"/>
      <c r="G292" s="191"/>
      <c r="H292" s="191"/>
      <c r="I292" s="191"/>
      <c r="J292" s="191"/>
      <c r="K292" s="191"/>
      <c r="L292" s="191"/>
      <c r="M292" s="191"/>
      <c r="N292" s="191"/>
      <c r="O292" s="191"/>
      <c r="P292" s="191"/>
    </row>
    <row r="293" spans="1:16" ht="12.75" x14ac:dyDescent="0.2">
      <c r="A293" s="78"/>
      <c r="B293" s="78"/>
      <c r="C293" s="78"/>
      <c r="D293" s="78"/>
      <c r="E293" s="191"/>
      <c r="F293" s="191"/>
      <c r="G293" s="191"/>
      <c r="H293" s="191"/>
      <c r="I293" s="191"/>
      <c r="J293" s="191"/>
      <c r="K293" s="191"/>
      <c r="L293" s="191"/>
      <c r="M293" s="191"/>
      <c r="N293" s="191"/>
      <c r="O293" s="191"/>
      <c r="P293" s="191"/>
    </row>
    <row r="294" spans="1:16" ht="12.75" x14ac:dyDescent="0.2">
      <c r="A294" s="78"/>
      <c r="B294" s="78"/>
      <c r="C294" s="78"/>
      <c r="D294" s="78"/>
      <c r="E294" s="191"/>
      <c r="F294" s="191"/>
      <c r="G294" s="191"/>
      <c r="H294" s="191"/>
      <c r="I294" s="191"/>
      <c r="J294" s="191"/>
      <c r="K294" s="191"/>
      <c r="L294" s="191"/>
      <c r="M294" s="191"/>
      <c r="N294" s="191"/>
      <c r="O294" s="191"/>
      <c r="P294" s="191"/>
    </row>
    <row r="295" spans="1:16" ht="13.5" thickBot="1" x14ac:dyDescent="0.25">
      <c r="A295" s="51"/>
      <c r="B295" s="110"/>
      <c r="C295" s="110"/>
      <c r="D295" s="110"/>
      <c r="E295" s="110"/>
      <c r="F295" s="110"/>
      <c r="G295" s="110"/>
      <c r="H295" s="110"/>
      <c r="I295" s="110"/>
      <c r="J295" s="110"/>
      <c r="K295" s="110"/>
      <c r="L295" s="110"/>
      <c r="M295" s="110"/>
      <c r="N295" s="110"/>
      <c r="O295" s="110"/>
      <c r="P295" s="110"/>
    </row>
    <row r="296" spans="1:16" ht="13.5" thickBot="1" x14ac:dyDescent="0.25">
      <c r="A296" s="331" t="s">
        <v>165</v>
      </c>
      <c r="B296" s="332"/>
      <c r="C296" s="332"/>
      <c r="D296" s="332"/>
      <c r="E296" s="332"/>
      <c r="F296" s="332"/>
      <c r="G296" s="332"/>
      <c r="H296" s="332"/>
      <c r="I296" s="332"/>
      <c r="J296" s="332"/>
      <c r="K296" s="332"/>
      <c r="L296" s="332"/>
      <c r="M296" s="332"/>
      <c r="N296" s="332"/>
      <c r="O296" s="332"/>
      <c r="P296" s="333"/>
    </row>
    <row r="297" spans="1:16" ht="13.5" thickBot="1" x14ac:dyDescent="0.25">
      <c r="A297" s="308" t="s">
        <v>129</v>
      </c>
      <c r="B297" s="309"/>
      <c r="C297" s="309"/>
      <c r="D297" s="309"/>
      <c r="E297" s="309"/>
      <c r="F297" s="309"/>
      <c r="G297" s="310"/>
      <c r="H297" s="301" t="s">
        <v>9</v>
      </c>
      <c r="I297" s="302"/>
      <c r="J297" s="302"/>
      <c r="K297" s="302"/>
      <c r="L297" s="302"/>
      <c r="M297" s="302"/>
      <c r="N297" s="302"/>
      <c r="O297" s="302"/>
      <c r="P297" s="303"/>
    </row>
    <row r="298" spans="1:16" ht="13.5" thickBot="1" x14ac:dyDescent="0.25">
      <c r="A298" s="16" t="s">
        <v>10</v>
      </c>
      <c r="B298" s="17" t="s">
        <v>58</v>
      </c>
      <c r="C298" s="18" t="s">
        <v>12</v>
      </c>
      <c r="D298" s="45"/>
      <c r="E298" s="320" t="s">
        <v>13</v>
      </c>
      <c r="F298" s="320"/>
      <c r="G298" s="320"/>
      <c r="H298" s="321" t="s">
        <v>14</v>
      </c>
      <c r="I298" s="320"/>
      <c r="J298" s="320"/>
      <c r="K298" s="320" t="s">
        <v>15</v>
      </c>
      <c r="L298" s="320"/>
      <c r="M298" s="320"/>
      <c r="N298" s="320" t="s">
        <v>16</v>
      </c>
      <c r="O298" s="320"/>
      <c r="P298" s="322"/>
    </row>
    <row r="299" spans="1:16" ht="13.5" thickBot="1" x14ac:dyDescent="0.25">
      <c r="A299" s="30" t="s">
        <v>17</v>
      </c>
      <c r="B299" s="31"/>
      <c r="C299" s="31"/>
      <c r="D299" s="31"/>
      <c r="E299" s="35" t="s">
        <v>18</v>
      </c>
      <c r="F299" s="35" t="s">
        <v>19</v>
      </c>
      <c r="G299" s="35" t="s">
        <v>20</v>
      </c>
      <c r="H299" s="35" t="s">
        <v>18</v>
      </c>
      <c r="I299" s="35" t="s">
        <v>19</v>
      </c>
      <c r="J299" s="35" t="s">
        <v>20</v>
      </c>
      <c r="K299" s="35" t="s">
        <v>18</v>
      </c>
      <c r="L299" s="35" t="s">
        <v>19</v>
      </c>
      <c r="M299" s="35" t="s">
        <v>20</v>
      </c>
      <c r="N299" s="35" t="s">
        <v>18</v>
      </c>
      <c r="O299" s="35" t="s">
        <v>19</v>
      </c>
      <c r="P299" s="36" t="s">
        <v>20</v>
      </c>
    </row>
    <row r="300" spans="1:16" ht="34.5" thickBot="1" x14ac:dyDescent="0.25">
      <c r="A300" s="149" t="s">
        <v>166</v>
      </c>
      <c r="B300" s="150" t="s">
        <v>97</v>
      </c>
      <c r="C300" s="65" t="s">
        <v>136</v>
      </c>
      <c r="D300" s="151"/>
      <c r="E300" s="146">
        <v>0</v>
      </c>
      <c r="F300" s="146">
        <v>0</v>
      </c>
      <c r="G300" s="146">
        <f>SUM(E300:F300)</f>
        <v>0</v>
      </c>
      <c r="H300" s="147">
        <v>16</v>
      </c>
      <c r="I300" s="147">
        <v>16</v>
      </c>
      <c r="J300" s="147">
        <f>SUM(H300:I300)</f>
        <v>32</v>
      </c>
      <c r="K300" s="146">
        <v>16</v>
      </c>
      <c r="L300" s="146">
        <v>16</v>
      </c>
      <c r="M300" s="146">
        <f>SUM(K300:L300)</f>
        <v>32</v>
      </c>
      <c r="N300" s="72">
        <f>SUM(H300,K300)</f>
        <v>32</v>
      </c>
      <c r="O300" s="72">
        <f>SUM(I300,L300)</f>
        <v>32</v>
      </c>
      <c r="P300" s="148">
        <f>SUM(N300:O300)</f>
        <v>64</v>
      </c>
    </row>
    <row r="301" spans="1:16" ht="13.5" thickBot="1" x14ac:dyDescent="0.25">
      <c r="A301" s="304" t="s">
        <v>39</v>
      </c>
      <c r="B301" s="305"/>
      <c r="C301" s="305"/>
      <c r="D301" s="305"/>
      <c r="E301" s="104">
        <f>E300</f>
        <v>0</v>
      </c>
      <c r="F301" s="104">
        <f t="shared" ref="F301:P302" si="80">F300</f>
        <v>0</v>
      </c>
      <c r="G301" s="104">
        <f t="shared" si="80"/>
        <v>0</v>
      </c>
      <c r="H301" s="104">
        <f t="shared" si="80"/>
        <v>16</v>
      </c>
      <c r="I301" s="104">
        <f t="shared" si="80"/>
        <v>16</v>
      </c>
      <c r="J301" s="104">
        <f t="shared" si="80"/>
        <v>32</v>
      </c>
      <c r="K301" s="104">
        <f t="shared" si="80"/>
        <v>16</v>
      </c>
      <c r="L301" s="104">
        <f t="shared" si="80"/>
        <v>16</v>
      </c>
      <c r="M301" s="104">
        <f t="shared" si="80"/>
        <v>32</v>
      </c>
      <c r="N301" s="104">
        <f t="shared" si="80"/>
        <v>32</v>
      </c>
      <c r="O301" s="104">
        <f t="shared" si="80"/>
        <v>32</v>
      </c>
      <c r="P301" s="104">
        <f t="shared" si="80"/>
        <v>64</v>
      </c>
    </row>
    <row r="302" spans="1:16" ht="13.5" thickBot="1" x14ac:dyDescent="0.25">
      <c r="A302" s="306" t="s">
        <v>56</v>
      </c>
      <c r="B302" s="307"/>
      <c r="C302" s="307"/>
      <c r="D302" s="307"/>
      <c r="E302" s="104">
        <f>E301</f>
        <v>0</v>
      </c>
      <c r="F302" s="104">
        <f t="shared" si="80"/>
        <v>0</v>
      </c>
      <c r="G302" s="104">
        <f t="shared" si="80"/>
        <v>0</v>
      </c>
      <c r="H302" s="104">
        <f t="shared" si="80"/>
        <v>16</v>
      </c>
      <c r="I302" s="104">
        <f t="shared" si="80"/>
        <v>16</v>
      </c>
      <c r="J302" s="104">
        <f t="shared" si="80"/>
        <v>32</v>
      </c>
      <c r="K302" s="104">
        <f t="shared" si="80"/>
        <v>16</v>
      </c>
      <c r="L302" s="104">
        <f t="shared" si="80"/>
        <v>16</v>
      </c>
      <c r="M302" s="104">
        <f t="shared" si="80"/>
        <v>32</v>
      </c>
      <c r="N302" s="104">
        <f t="shared" si="80"/>
        <v>32</v>
      </c>
      <c r="O302" s="104">
        <f t="shared" si="80"/>
        <v>32</v>
      </c>
      <c r="P302" s="104">
        <f t="shared" si="80"/>
        <v>64</v>
      </c>
    </row>
    <row r="303" spans="1:16" ht="12.75" x14ac:dyDescent="0.2">
      <c r="A303" s="78"/>
      <c r="B303" s="78"/>
      <c r="C303" s="78"/>
      <c r="D303" s="78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</row>
    <row r="304" spans="1:16" ht="12.75" x14ac:dyDescent="0.2">
      <c r="A304" s="78"/>
      <c r="B304" s="78"/>
      <c r="C304" s="78"/>
      <c r="D304" s="78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</row>
    <row r="305" spans="1:16" ht="12.75" x14ac:dyDescent="0.2">
      <c r="A305" s="78"/>
      <c r="B305" s="78"/>
      <c r="C305" s="78"/>
      <c r="D305" s="78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</row>
    <row r="306" spans="1:16" ht="12.75" x14ac:dyDescent="0.2">
      <c r="A306" s="78"/>
      <c r="B306" s="78"/>
      <c r="C306" s="78"/>
      <c r="D306" s="78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</row>
    <row r="307" spans="1:16" ht="13.5" thickBot="1" x14ac:dyDescent="0.25">
      <c r="A307" s="160"/>
      <c r="B307" s="110"/>
      <c r="C307" s="110"/>
      <c r="D307" s="110"/>
      <c r="E307" s="110"/>
      <c r="F307" s="110"/>
      <c r="G307" s="110"/>
      <c r="H307" s="110"/>
      <c r="I307" s="110"/>
      <c r="J307" s="110"/>
      <c r="K307" s="110"/>
      <c r="L307" s="110"/>
      <c r="M307" s="110"/>
      <c r="N307" s="110"/>
      <c r="O307" s="110"/>
      <c r="P307" s="110"/>
    </row>
    <row r="308" spans="1:16" ht="13.5" thickBot="1" x14ac:dyDescent="0.25">
      <c r="A308" s="308" t="s">
        <v>98</v>
      </c>
      <c r="B308" s="309"/>
      <c r="C308" s="309"/>
      <c r="D308" s="309"/>
      <c r="E308" s="309"/>
      <c r="F308" s="309"/>
      <c r="G308" s="310"/>
      <c r="H308" s="301" t="s">
        <v>9</v>
      </c>
      <c r="I308" s="302"/>
      <c r="J308" s="302"/>
      <c r="K308" s="302"/>
      <c r="L308" s="302"/>
      <c r="M308" s="302"/>
      <c r="N308" s="302"/>
      <c r="O308" s="302"/>
      <c r="P308" s="303"/>
    </row>
    <row r="309" spans="1:16" ht="13.5" thickBot="1" x14ac:dyDescent="0.25">
      <c r="A309" s="16" t="s">
        <v>10</v>
      </c>
      <c r="B309" s="17" t="s">
        <v>58</v>
      </c>
      <c r="C309" s="18" t="s">
        <v>12</v>
      </c>
      <c r="D309" s="45"/>
      <c r="E309" s="320" t="s">
        <v>13</v>
      </c>
      <c r="F309" s="320"/>
      <c r="G309" s="320"/>
      <c r="H309" s="321" t="s">
        <v>14</v>
      </c>
      <c r="I309" s="320"/>
      <c r="J309" s="320"/>
      <c r="K309" s="320" t="s">
        <v>15</v>
      </c>
      <c r="L309" s="320"/>
      <c r="M309" s="320"/>
      <c r="N309" s="320" t="s">
        <v>16</v>
      </c>
      <c r="O309" s="320"/>
      <c r="P309" s="322"/>
    </row>
    <row r="310" spans="1:16" ht="13.5" thickBot="1" x14ac:dyDescent="0.25">
      <c r="A310" s="30" t="s">
        <v>17</v>
      </c>
      <c r="B310" s="31"/>
      <c r="C310" s="31"/>
      <c r="D310" s="31"/>
      <c r="E310" s="35" t="s">
        <v>18</v>
      </c>
      <c r="F310" s="35" t="s">
        <v>19</v>
      </c>
      <c r="G310" s="35" t="s">
        <v>20</v>
      </c>
      <c r="H310" s="35" t="s">
        <v>18</v>
      </c>
      <c r="I310" s="35" t="s">
        <v>19</v>
      </c>
      <c r="J310" s="35" t="s">
        <v>20</v>
      </c>
      <c r="K310" s="35" t="s">
        <v>18</v>
      </c>
      <c r="L310" s="35" t="s">
        <v>19</v>
      </c>
      <c r="M310" s="35" t="s">
        <v>20</v>
      </c>
      <c r="N310" s="35" t="s">
        <v>18</v>
      </c>
      <c r="O310" s="35" t="s">
        <v>19</v>
      </c>
      <c r="P310" s="36" t="s">
        <v>20</v>
      </c>
    </row>
    <row r="311" spans="1:16" ht="13.5" thickBot="1" x14ac:dyDescent="0.25">
      <c r="A311" s="149" t="s">
        <v>192</v>
      </c>
      <c r="B311" s="150" t="s">
        <v>167</v>
      </c>
      <c r="C311" s="65" t="s">
        <v>100</v>
      </c>
      <c r="D311" s="151"/>
      <c r="E311" s="146">
        <v>0</v>
      </c>
      <c r="F311" s="146">
        <v>0</v>
      </c>
      <c r="G311" s="146">
        <v>0</v>
      </c>
      <c r="H311" s="146">
        <v>4</v>
      </c>
      <c r="I311" s="73">
        <v>9</v>
      </c>
      <c r="J311" s="147">
        <f>SUM(H311:I311)</f>
        <v>13</v>
      </c>
      <c r="K311" s="146">
        <v>6</v>
      </c>
      <c r="L311" s="146">
        <v>7</v>
      </c>
      <c r="M311" s="146">
        <f>SUM(K311:L311)</f>
        <v>13</v>
      </c>
      <c r="N311" s="72">
        <f>SUM(H311,K311)</f>
        <v>10</v>
      </c>
      <c r="O311" s="72">
        <f>SUM(I311,L311)</f>
        <v>16</v>
      </c>
      <c r="P311" s="148">
        <f>SUM(N311:O311)</f>
        <v>26</v>
      </c>
    </row>
    <row r="312" spans="1:16" ht="13.5" thickBot="1" x14ac:dyDescent="0.25">
      <c r="A312" s="304" t="s">
        <v>39</v>
      </c>
      <c r="B312" s="305"/>
      <c r="C312" s="305"/>
      <c r="D312" s="305"/>
      <c r="E312" s="104">
        <f>E311</f>
        <v>0</v>
      </c>
      <c r="F312" s="104">
        <f t="shared" ref="F312:P313" si="81">F311</f>
        <v>0</v>
      </c>
      <c r="G312" s="104">
        <f t="shared" si="81"/>
        <v>0</v>
      </c>
      <c r="H312" s="104">
        <f t="shared" si="81"/>
        <v>4</v>
      </c>
      <c r="I312" s="104">
        <f t="shared" si="81"/>
        <v>9</v>
      </c>
      <c r="J312" s="104">
        <f t="shared" si="81"/>
        <v>13</v>
      </c>
      <c r="K312" s="104">
        <f t="shared" si="81"/>
        <v>6</v>
      </c>
      <c r="L312" s="104">
        <f t="shared" si="81"/>
        <v>7</v>
      </c>
      <c r="M312" s="104">
        <f t="shared" si="81"/>
        <v>13</v>
      </c>
      <c r="N312" s="104">
        <f t="shared" si="81"/>
        <v>10</v>
      </c>
      <c r="O312" s="104">
        <f t="shared" si="81"/>
        <v>16</v>
      </c>
      <c r="P312" s="104">
        <f t="shared" si="81"/>
        <v>26</v>
      </c>
    </row>
    <row r="313" spans="1:16" ht="13.5" thickBot="1" x14ac:dyDescent="0.25">
      <c r="A313" s="306" t="s">
        <v>56</v>
      </c>
      <c r="B313" s="307"/>
      <c r="C313" s="307"/>
      <c r="D313" s="307"/>
      <c r="E313" s="104">
        <f>E312</f>
        <v>0</v>
      </c>
      <c r="F313" s="104">
        <f t="shared" si="81"/>
        <v>0</v>
      </c>
      <c r="G313" s="104">
        <f t="shared" si="81"/>
        <v>0</v>
      </c>
      <c r="H313" s="104">
        <f t="shared" si="81"/>
        <v>4</v>
      </c>
      <c r="I313" s="104">
        <f t="shared" si="81"/>
        <v>9</v>
      </c>
      <c r="J313" s="104">
        <f t="shared" si="81"/>
        <v>13</v>
      </c>
      <c r="K313" s="104">
        <f t="shared" si="81"/>
        <v>6</v>
      </c>
      <c r="L313" s="104">
        <f t="shared" si="81"/>
        <v>7</v>
      </c>
      <c r="M313" s="104">
        <f t="shared" si="81"/>
        <v>13</v>
      </c>
      <c r="N313" s="104">
        <f t="shared" si="81"/>
        <v>10</v>
      </c>
      <c r="O313" s="104">
        <f t="shared" si="81"/>
        <v>16</v>
      </c>
      <c r="P313" s="104">
        <f t="shared" si="81"/>
        <v>26</v>
      </c>
    </row>
    <row r="314" spans="1:16" ht="12.75" x14ac:dyDescent="0.2">
      <c r="A314" s="78"/>
      <c r="B314" s="78"/>
      <c r="C314" s="78"/>
      <c r="D314" s="78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</row>
    <row r="315" spans="1:16" ht="12.75" x14ac:dyDescent="0.2">
      <c r="A315" s="78"/>
      <c r="B315" s="78"/>
      <c r="C315" s="78"/>
      <c r="D315" s="78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</row>
    <row r="316" spans="1:16" ht="13.5" thickBot="1" x14ac:dyDescent="0.25">
      <c r="A316" s="51"/>
      <c r="B316" s="110"/>
      <c r="C316" s="110"/>
      <c r="D316" s="110"/>
      <c r="E316" s="110"/>
      <c r="F316" s="110"/>
      <c r="G316" s="110"/>
      <c r="H316" s="110"/>
      <c r="I316" s="110"/>
      <c r="J316" s="110"/>
      <c r="K316" s="110"/>
      <c r="L316" s="110"/>
      <c r="M316" s="110"/>
      <c r="N316" s="110"/>
      <c r="O316" s="110"/>
      <c r="P316" s="110"/>
    </row>
    <row r="317" spans="1:16" ht="13.5" thickBot="1" x14ac:dyDescent="0.25">
      <c r="A317" s="308" t="s">
        <v>154</v>
      </c>
      <c r="B317" s="309"/>
      <c r="C317" s="309"/>
      <c r="D317" s="309"/>
      <c r="E317" s="309"/>
      <c r="F317" s="309"/>
      <c r="G317" s="310"/>
      <c r="H317" s="325" t="s">
        <v>9</v>
      </c>
      <c r="I317" s="326"/>
      <c r="J317" s="326"/>
      <c r="K317" s="326"/>
      <c r="L317" s="326"/>
      <c r="M317" s="326"/>
      <c r="N317" s="326"/>
      <c r="O317" s="326"/>
      <c r="P317" s="327"/>
    </row>
    <row r="318" spans="1:16" ht="13.5" thickBot="1" x14ac:dyDescent="0.25">
      <c r="A318" s="16" t="s">
        <v>10</v>
      </c>
      <c r="B318" s="17" t="s">
        <v>58</v>
      </c>
      <c r="C318" s="18" t="s">
        <v>12</v>
      </c>
      <c r="D318" s="45"/>
      <c r="E318" s="311" t="s">
        <v>13</v>
      </c>
      <c r="F318" s="312"/>
      <c r="G318" s="313"/>
      <c r="H318" s="323" t="s">
        <v>14</v>
      </c>
      <c r="I318" s="312"/>
      <c r="J318" s="313"/>
      <c r="K318" s="311" t="s">
        <v>15</v>
      </c>
      <c r="L318" s="312"/>
      <c r="M318" s="313"/>
      <c r="N318" s="311" t="s">
        <v>16</v>
      </c>
      <c r="O318" s="312"/>
      <c r="P318" s="324"/>
    </row>
    <row r="319" spans="1:16" ht="13.5" thickBot="1" x14ac:dyDescent="0.25">
      <c r="A319" s="20" t="s">
        <v>17</v>
      </c>
      <c r="B319" s="19"/>
      <c r="C319" s="19"/>
      <c r="D319" s="19"/>
      <c r="E319" s="35" t="s">
        <v>18</v>
      </c>
      <c r="F319" s="35" t="s">
        <v>19</v>
      </c>
      <c r="G319" s="35" t="s">
        <v>20</v>
      </c>
      <c r="H319" s="35" t="s">
        <v>18</v>
      </c>
      <c r="I319" s="35" t="s">
        <v>19</v>
      </c>
      <c r="J319" s="35" t="s">
        <v>20</v>
      </c>
      <c r="K319" s="35" t="s">
        <v>18</v>
      </c>
      <c r="L319" s="35" t="s">
        <v>19</v>
      </c>
      <c r="M319" s="35" t="s">
        <v>20</v>
      </c>
      <c r="N319" s="35" t="s">
        <v>18</v>
      </c>
      <c r="O319" s="35" t="s">
        <v>19</v>
      </c>
      <c r="P319" s="36" t="s">
        <v>20</v>
      </c>
    </row>
    <row r="320" spans="1:16" ht="22.5" x14ac:dyDescent="0.2">
      <c r="A320" s="124" t="s">
        <v>193</v>
      </c>
      <c r="B320" s="83" t="s">
        <v>169</v>
      </c>
      <c r="C320" s="26" t="s">
        <v>136</v>
      </c>
      <c r="D320" s="138"/>
      <c r="E320" s="72">
        <v>0</v>
      </c>
      <c r="F320" s="73">
        <v>0</v>
      </c>
      <c r="G320" s="73">
        <f>SUM(E320:F320)</f>
        <v>0</v>
      </c>
      <c r="H320" s="73">
        <v>0</v>
      </c>
      <c r="I320" s="73">
        <v>0</v>
      </c>
      <c r="J320" s="73">
        <f t="shared" ref="J320:J325" si="82">SUM(H320:I320)</f>
        <v>0</v>
      </c>
      <c r="K320" s="74">
        <v>10</v>
      </c>
      <c r="L320" s="74">
        <v>7</v>
      </c>
      <c r="M320" s="73">
        <f t="shared" ref="M320:M325" si="83">SUM(K320:L320)</f>
        <v>17</v>
      </c>
      <c r="N320" s="72">
        <f t="shared" ref="N320:O325" si="84">SUM(H320,K320)</f>
        <v>10</v>
      </c>
      <c r="O320" s="72">
        <f t="shared" si="84"/>
        <v>7</v>
      </c>
      <c r="P320" s="99">
        <f t="shared" ref="P320:P325" si="85">SUM(N320:O320)</f>
        <v>17</v>
      </c>
    </row>
    <row r="321" spans="1:16" ht="22.5" x14ac:dyDescent="0.2">
      <c r="A321" s="124" t="s">
        <v>168</v>
      </c>
      <c r="B321" s="83" t="s">
        <v>169</v>
      </c>
      <c r="C321" s="26" t="s">
        <v>136</v>
      </c>
      <c r="D321" s="138"/>
      <c r="E321" s="72">
        <v>0</v>
      </c>
      <c r="F321" s="73">
        <v>0</v>
      </c>
      <c r="G321" s="73">
        <v>0</v>
      </c>
      <c r="H321" s="73">
        <v>0</v>
      </c>
      <c r="I321" s="73">
        <v>1</v>
      </c>
      <c r="J321" s="73">
        <f t="shared" si="82"/>
        <v>1</v>
      </c>
      <c r="K321" s="74">
        <v>4</v>
      </c>
      <c r="L321" s="74">
        <v>7</v>
      </c>
      <c r="M321" s="73">
        <f t="shared" si="83"/>
        <v>11</v>
      </c>
      <c r="N321" s="72">
        <f>SUM(H321,K321)</f>
        <v>4</v>
      </c>
      <c r="O321" s="72">
        <f>SUM(I321,L321)</f>
        <v>8</v>
      </c>
      <c r="P321" s="99">
        <f t="shared" si="85"/>
        <v>12</v>
      </c>
    </row>
    <row r="322" spans="1:16" ht="22.5" x14ac:dyDescent="0.2">
      <c r="A322" s="124" t="s">
        <v>194</v>
      </c>
      <c r="B322" s="83" t="s">
        <v>169</v>
      </c>
      <c r="C322" s="26" t="s">
        <v>136</v>
      </c>
      <c r="D322" s="138"/>
      <c r="E322" s="120">
        <v>0</v>
      </c>
      <c r="F322" s="139">
        <v>0</v>
      </c>
      <c r="G322" s="73">
        <f>SUM(E322:F322)</f>
        <v>0</v>
      </c>
      <c r="H322" s="140">
        <v>0</v>
      </c>
      <c r="I322" s="139">
        <v>0</v>
      </c>
      <c r="J322" s="73">
        <f t="shared" si="82"/>
        <v>0</v>
      </c>
      <c r="K322" s="120">
        <v>5</v>
      </c>
      <c r="L322" s="120">
        <v>3</v>
      </c>
      <c r="M322" s="73">
        <f t="shared" si="83"/>
        <v>8</v>
      </c>
      <c r="N322" s="72">
        <f t="shared" si="84"/>
        <v>5</v>
      </c>
      <c r="O322" s="72">
        <f t="shared" si="84"/>
        <v>3</v>
      </c>
      <c r="P322" s="99">
        <f t="shared" si="85"/>
        <v>8</v>
      </c>
    </row>
    <row r="323" spans="1:16" ht="22.5" x14ac:dyDescent="0.2">
      <c r="A323" s="124" t="s">
        <v>170</v>
      </c>
      <c r="B323" s="83" t="s">
        <v>169</v>
      </c>
      <c r="C323" s="26" t="s">
        <v>136</v>
      </c>
      <c r="D323" s="138"/>
      <c r="E323" s="120">
        <v>0</v>
      </c>
      <c r="F323" s="139">
        <v>0</v>
      </c>
      <c r="G323" s="73">
        <v>0</v>
      </c>
      <c r="H323" s="140">
        <v>1</v>
      </c>
      <c r="I323" s="139">
        <v>0</v>
      </c>
      <c r="J323" s="73">
        <f t="shared" si="82"/>
        <v>1</v>
      </c>
      <c r="K323" s="120">
        <v>1</v>
      </c>
      <c r="L323" s="120">
        <v>10</v>
      </c>
      <c r="M323" s="73">
        <f t="shared" si="83"/>
        <v>11</v>
      </c>
      <c r="N323" s="72">
        <f>SUM(H323,K323)</f>
        <v>2</v>
      </c>
      <c r="O323" s="72">
        <f>SUM(I323,L323)</f>
        <v>10</v>
      </c>
      <c r="P323" s="99">
        <f t="shared" si="85"/>
        <v>12</v>
      </c>
    </row>
    <row r="324" spans="1:16" ht="22.5" x14ac:dyDescent="0.2">
      <c r="A324" s="81" t="s">
        <v>195</v>
      </c>
      <c r="B324" s="83" t="s">
        <v>169</v>
      </c>
      <c r="C324" s="26" t="s">
        <v>136</v>
      </c>
      <c r="D324" s="138"/>
      <c r="E324" s="120">
        <v>0</v>
      </c>
      <c r="F324" s="139">
        <v>0</v>
      </c>
      <c r="G324" s="86">
        <f>SUM(E324:F324)</f>
        <v>0</v>
      </c>
      <c r="H324" s="140">
        <v>0</v>
      </c>
      <c r="I324" s="139">
        <v>0</v>
      </c>
      <c r="J324" s="73">
        <f t="shared" si="82"/>
        <v>0</v>
      </c>
      <c r="K324" s="120">
        <v>4</v>
      </c>
      <c r="L324" s="120">
        <v>4</v>
      </c>
      <c r="M324" s="73">
        <f t="shared" si="83"/>
        <v>8</v>
      </c>
      <c r="N324" s="85">
        <f t="shared" si="84"/>
        <v>4</v>
      </c>
      <c r="O324" s="85">
        <f t="shared" si="84"/>
        <v>4</v>
      </c>
      <c r="P324" s="99">
        <f t="shared" si="85"/>
        <v>8</v>
      </c>
    </row>
    <row r="325" spans="1:16" ht="22.5" x14ac:dyDescent="0.2">
      <c r="A325" s="88" t="s">
        <v>196</v>
      </c>
      <c r="B325" s="83" t="s">
        <v>169</v>
      </c>
      <c r="C325" s="26" t="s">
        <v>136</v>
      </c>
      <c r="D325" s="138"/>
      <c r="E325" s="120">
        <v>0</v>
      </c>
      <c r="F325" s="139">
        <v>0</v>
      </c>
      <c r="G325" s="86">
        <v>0</v>
      </c>
      <c r="H325" s="140">
        <v>0</v>
      </c>
      <c r="I325" s="139">
        <v>1</v>
      </c>
      <c r="J325" s="86">
        <f t="shared" si="82"/>
        <v>1</v>
      </c>
      <c r="K325" s="120">
        <v>4</v>
      </c>
      <c r="L325" s="120">
        <v>2</v>
      </c>
      <c r="M325" s="86">
        <f t="shared" si="83"/>
        <v>6</v>
      </c>
      <c r="N325" s="85">
        <f t="shared" si="84"/>
        <v>4</v>
      </c>
      <c r="O325" s="85">
        <f t="shared" si="84"/>
        <v>3</v>
      </c>
      <c r="P325" s="86">
        <f t="shared" si="85"/>
        <v>7</v>
      </c>
    </row>
    <row r="326" spans="1:16" ht="12.75" x14ac:dyDescent="0.2">
      <c r="A326" s="314" t="s">
        <v>39</v>
      </c>
      <c r="B326" s="314"/>
      <c r="C326" s="314"/>
      <c r="D326" s="314"/>
      <c r="E326" s="69">
        <f>SUM(E320:E325)</f>
        <v>0</v>
      </c>
      <c r="F326" s="69">
        <f>SUM(F320:F325)</f>
        <v>0</v>
      </c>
      <c r="G326" s="69">
        <f>SUM(G320:G324)</f>
        <v>0</v>
      </c>
      <c r="H326" s="69">
        <f t="shared" ref="H326:P326" si="86">SUM(H320:H325)</f>
        <v>1</v>
      </c>
      <c r="I326" s="69">
        <f t="shared" si="86"/>
        <v>2</v>
      </c>
      <c r="J326" s="69">
        <f t="shared" si="86"/>
        <v>3</v>
      </c>
      <c r="K326" s="69">
        <f t="shared" si="86"/>
        <v>28</v>
      </c>
      <c r="L326" s="69">
        <f t="shared" si="86"/>
        <v>33</v>
      </c>
      <c r="M326" s="69">
        <f t="shared" si="86"/>
        <v>61</v>
      </c>
      <c r="N326" s="69">
        <f t="shared" si="86"/>
        <v>29</v>
      </c>
      <c r="O326" s="69">
        <f t="shared" si="86"/>
        <v>35</v>
      </c>
      <c r="P326" s="69">
        <f t="shared" si="86"/>
        <v>64</v>
      </c>
    </row>
    <row r="327" spans="1:16" ht="13.5" thickBot="1" x14ac:dyDescent="0.25">
      <c r="A327" s="318" t="s">
        <v>56</v>
      </c>
      <c r="B327" s="319"/>
      <c r="C327" s="319"/>
      <c r="D327" s="319"/>
      <c r="E327" s="63">
        <f>E326</f>
        <v>0</v>
      </c>
      <c r="F327" s="63">
        <f t="shared" ref="F327:P327" si="87">F326</f>
        <v>0</v>
      </c>
      <c r="G327" s="63">
        <f t="shared" si="87"/>
        <v>0</v>
      </c>
      <c r="H327" s="63">
        <f t="shared" si="87"/>
        <v>1</v>
      </c>
      <c r="I327" s="63">
        <f t="shared" si="87"/>
        <v>2</v>
      </c>
      <c r="J327" s="63">
        <f t="shared" si="87"/>
        <v>3</v>
      </c>
      <c r="K327" s="63">
        <f t="shared" si="87"/>
        <v>28</v>
      </c>
      <c r="L327" s="63">
        <f t="shared" si="87"/>
        <v>33</v>
      </c>
      <c r="M327" s="63">
        <f t="shared" si="87"/>
        <v>61</v>
      </c>
      <c r="N327" s="63">
        <f t="shared" si="87"/>
        <v>29</v>
      </c>
      <c r="O327" s="63">
        <f t="shared" si="87"/>
        <v>35</v>
      </c>
      <c r="P327" s="63">
        <f t="shared" si="87"/>
        <v>64</v>
      </c>
    </row>
    <row r="328" spans="1:16" ht="12.75" x14ac:dyDescent="0.2">
      <c r="A328" s="78"/>
      <c r="B328" s="78"/>
      <c r="C328" s="78"/>
      <c r="D328" s="78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</row>
    <row r="329" spans="1:16" ht="13.5" thickBot="1" x14ac:dyDescent="0.25">
      <c r="A329" s="160"/>
      <c r="B329" s="110"/>
      <c r="C329" s="110"/>
      <c r="D329" s="110"/>
      <c r="E329" s="110"/>
      <c r="F329" s="110"/>
      <c r="G329" s="110"/>
      <c r="H329" s="110"/>
      <c r="I329" s="110"/>
      <c r="J329" s="110"/>
      <c r="K329" s="110"/>
      <c r="L329" s="110"/>
      <c r="M329" s="110"/>
      <c r="N329" s="110"/>
      <c r="O329" s="110"/>
      <c r="P329" s="110"/>
    </row>
    <row r="330" spans="1:16" ht="13.5" thickBot="1" x14ac:dyDescent="0.25">
      <c r="A330" s="308" t="s">
        <v>154</v>
      </c>
      <c r="B330" s="309"/>
      <c r="C330" s="309"/>
      <c r="D330" s="309"/>
      <c r="E330" s="309"/>
      <c r="F330" s="309"/>
      <c r="G330" s="310"/>
      <c r="H330" s="301" t="s">
        <v>9</v>
      </c>
      <c r="I330" s="302"/>
      <c r="J330" s="302"/>
      <c r="K330" s="302"/>
      <c r="L330" s="302"/>
      <c r="M330" s="302"/>
      <c r="N330" s="302"/>
      <c r="O330" s="302"/>
      <c r="P330" s="303"/>
    </row>
    <row r="331" spans="1:16" ht="13.5" thickBot="1" x14ac:dyDescent="0.25">
      <c r="A331" s="16" t="s">
        <v>10</v>
      </c>
      <c r="B331" s="17" t="s">
        <v>58</v>
      </c>
      <c r="C331" s="18" t="s">
        <v>12</v>
      </c>
      <c r="D331" s="45"/>
      <c r="E331" s="320" t="s">
        <v>13</v>
      </c>
      <c r="F331" s="320"/>
      <c r="G331" s="320"/>
      <c r="H331" s="321" t="s">
        <v>14</v>
      </c>
      <c r="I331" s="320"/>
      <c r="J331" s="320"/>
      <c r="K331" s="320" t="s">
        <v>15</v>
      </c>
      <c r="L331" s="320"/>
      <c r="M331" s="320"/>
      <c r="N331" s="320" t="s">
        <v>16</v>
      </c>
      <c r="O331" s="320"/>
      <c r="P331" s="322"/>
    </row>
    <row r="332" spans="1:16" ht="13.5" thickBot="1" x14ac:dyDescent="0.25">
      <c r="A332" s="30" t="s">
        <v>17</v>
      </c>
      <c r="B332" s="31"/>
      <c r="C332" s="31"/>
      <c r="D332" s="31"/>
      <c r="E332" s="35" t="s">
        <v>18</v>
      </c>
      <c r="F332" s="35" t="s">
        <v>19</v>
      </c>
      <c r="G332" s="35" t="s">
        <v>20</v>
      </c>
      <c r="H332" s="35" t="s">
        <v>18</v>
      </c>
      <c r="I332" s="35" t="s">
        <v>19</v>
      </c>
      <c r="J332" s="35" t="s">
        <v>20</v>
      </c>
      <c r="K332" s="35" t="s">
        <v>18</v>
      </c>
      <c r="L332" s="35" t="s">
        <v>19</v>
      </c>
      <c r="M332" s="35" t="s">
        <v>20</v>
      </c>
      <c r="N332" s="35" t="s">
        <v>18</v>
      </c>
      <c r="O332" s="35" t="s">
        <v>19</v>
      </c>
      <c r="P332" s="36" t="s">
        <v>20</v>
      </c>
    </row>
    <row r="333" spans="1:16" ht="23.25" thickBot="1" x14ac:dyDescent="0.25">
      <c r="A333" s="149" t="s">
        <v>94</v>
      </c>
      <c r="B333" s="150" t="s">
        <v>183</v>
      </c>
      <c r="C333" s="26" t="s">
        <v>136</v>
      </c>
      <c r="D333" s="70"/>
      <c r="E333" s="146">
        <v>0</v>
      </c>
      <c r="F333" s="146">
        <v>0</v>
      </c>
      <c r="G333" s="146">
        <f>SUM(E333:F333)</f>
        <v>0</v>
      </c>
      <c r="H333" s="146">
        <v>0</v>
      </c>
      <c r="I333" s="146">
        <v>0</v>
      </c>
      <c r="J333" s="146">
        <f>SUM(H333:I333)</f>
        <v>0</v>
      </c>
      <c r="K333" s="146">
        <v>22</v>
      </c>
      <c r="L333" s="146">
        <v>16</v>
      </c>
      <c r="M333" s="146">
        <f>SUM(K333:L333)</f>
        <v>38</v>
      </c>
      <c r="N333" s="72">
        <f>SUM(H333,K333)</f>
        <v>22</v>
      </c>
      <c r="O333" s="72">
        <f>SUM(I333,L333)</f>
        <v>16</v>
      </c>
      <c r="P333" s="148">
        <f>SUM(N333:O333)</f>
        <v>38</v>
      </c>
    </row>
    <row r="334" spans="1:16" ht="13.5" thickBot="1" x14ac:dyDescent="0.25">
      <c r="A334" s="304" t="s">
        <v>39</v>
      </c>
      <c r="B334" s="305"/>
      <c r="C334" s="305"/>
      <c r="D334" s="305"/>
      <c r="E334" s="104">
        <f>E333</f>
        <v>0</v>
      </c>
      <c r="F334" s="104">
        <f t="shared" ref="F334:P335" si="88">F333</f>
        <v>0</v>
      </c>
      <c r="G334" s="104">
        <f t="shared" si="88"/>
        <v>0</v>
      </c>
      <c r="H334" s="104">
        <f t="shared" si="88"/>
        <v>0</v>
      </c>
      <c r="I334" s="104">
        <f t="shared" si="88"/>
        <v>0</v>
      </c>
      <c r="J334" s="104">
        <f t="shared" si="88"/>
        <v>0</v>
      </c>
      <c r="K334" s="104">
        <f t="shared" si="88"/>
        <v>22</v>
      </c>
      <c r="L334" s="104">
        <f t="shared" si="88"/>
        <v>16</v>
      </c>
      <c r="M334" s="104">
        <f t="shared" si="88"/>
        <v>38</v>
      </c>
      <c r="N334" s="104">
        <f t="shared" si="88"/>
        <v>22</v>
      </c>
      <c r="O334" s="104">
        <f t="shared" si="88"/>
        <v>16</v>
      </c>
      <c r="P334" s="104">
        <f t="shared" si="88"/>
        <v>38</v>
      </c>
    </row>
    <row r="335" spans="1:16" ht="13.5" thickBot="1" x14ac:dyDescent="0.25">
      <c r="A335" s="306" t="s">
        <v>56</v>
      </c>
      <c r="B335" s="307"/>
      <c r="C335" s="307"/>
      <c r="D335" s="307"/>
      <c r="E335" s="104">
        <f>E334</f>
        <v>0</v>
      </c>
      <c r="F335" s="104">
        <f t="shared" si="88"/>
        <v>0</v>
      </c>
      <c r="G335" s="104">
        <f t="shared" si="88"/>
        <v>0</v>
      </c>
      <c r="H335" s="104">
        <f t="shared" si="88"/>
        <v>0</v>
      </c>
      <c r="I335" s="104">
        <f t="shared" si="88"/>
        <v>0</v>
      </c>
      <c r="J335" s="104">
        <f t="shared" si="88"/>
        <v>0</v>
      </c>
      <c r="K335" s="104">
        <f t="shared" si="88"/>
        <v>22</v>
      </c>
      <c r="L335" s="104">
        <f t="shared" si="88"/>
        <v>16</v>
      </c>
      <c r="M335" s="104">
        <f t="shared" si="88"/>
        <v>38</v>
      </c>
      <c r="N335" s="104">
        <f t="shared" si="88"/>
        <v>22</v>
      </c>
      <c r="O335" s="104">
        <f t="shared" si="88"/>
        <v>16</v>
      </c>
      <c r="P335" s="104">
        <f t="shared" si="88"/>
        <v>38</v>
      </c>
    </row>
    <row r="336" spans="1:16" ht="12.75" x14ac:dyDescent="0.2">
      <c r="A336" s="78"/>
      <c r="B336" s="78"/>
      <c r="C336" s="78"/>
      <c r="D336" s="78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</row>
    <row r="337" spans="1:16" ht="12.75" x14ac:dyDescent="0.2">
      <c r="A337" s="78"/>
      <c r="B337" s="78"/>
      <c r="C337" s="78"/>
      <c r="D337" s="78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</row>
    <row r="338" spans="1:16" ht="13.5" thickBot="1" x14ac:dyDescent="0.25">
      <c r="A338" s="78"/>
      <c r="B338" s="78"/>
      <c r="C338" s="78"/>
      <c r="D338" s="78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</row>
    <row r="339" spans="1:16" ht="13.5" thickBot="1" x14ac:dyDescent="0.25">
      <c r="A339" s="308" t="s">
        <v>154</v>
      </c>
      <c r="B339" s="309"/>
      <c r="C339" s="309"/>
      <c r="D339" s="309"/>
      <c r="E339" s="309"/>
      <c r="F339" s="309"/>
      <c r="G339" s="310"/>
      <c r="H339" s="301" t="s">
        <v>9</v>
      </c>
      <c r="I339" s="302"/>
      <c r="J339" s="302"/>
      <c r="K339" s="302"/>
      <c r="L339" s="302"/>
      <c r="M339" s="302"/>
      <c r="N339" s="302"/>
      <c r="O339" s="302"/>
      <c r="P339" s="303"/>
    </row>
    <row r="340" spans="1:16" ht="13.5" thickBot="1" x14ac:dyDescent="0.25">
      <c r="A340" s="30" t="s">
        <v>17</v>
      </c>
      <c r="B340" s="31"/>
      <c r="C340" s="31"/>
      <c r="D340" s="31"/>
      <c r="E340" s="35" t="s">
        <v>18</v>
      </c>
      <c r="F340" s="35" t="s">
        <v>19</v>
      </c>
      <c r="G340" s="35" t="s">
        <v>20</v>
      </c>
      <c r="H340" s="35" t="s">
        <v>18</v>
      </c>
      <c r="I340" s="35" t="s">
        <v>19</v>
      </c>
      <c r="J340" s="35" t="s">
        <v>20</v>
      </c>
      <c r="K340" s="35" t="s">
        <v>18</v>
      </c>
      <c r="L340" s="35" t="s">
        <v>19</v>
      </c>
      <c r="M340" s="35" t="s">
        <v>20</v>
      </c>
      <c r="N340" s="35" t="s">
        <v>18</v>
      </c>
      <c r="O340" s="35" t="s">
        <v>19</v>
      </c>
      <c r="P340" s="36" t="s">
        <v>20</v>
      </c>
    </row>
    <row r="341" spans="1:16" ht="23.25" thickBot="1" x14ac:dyDescent="0.25">
      <c r="A341" s="152" t="s">
        <v>171</v>
      </c>
      <c r="B341" s="153" t="s">
        <v>172</v>
      </c>
      <c r="C341" s="26" t="s">
        <v>136</v>
      </c>
      <c r="D341" s="70"/>
      <c r="E341" s="76">
        <v>0</v>
      </c>
      <c r="F341" s="76">
        <v>0</v>
      </c>
      <c r="G341" s="76">
        <f>SUM(E341:F341)</f>
        <v>0</v>
      </c>
      <c r="H341" s="76">
        <v>0</v>
      </c>
      <c r="I341" s="76">
        <v>0</v>
      </c>
      <c r="J341" s="76">
        <f>SUM(H341:I341)</f>
        <v>0</v>
      </c>
      <c r="K341" s="76">
        <v>6</v>
      </c>
      <c r="L341" s="76">
        <v>25</v>
      </c>
      <c r="M341" s="76">
        <f>SUM(K341:L341)</f>
        <v>31</v>
      </c>
      <c r="N341" s="72">
        <f>H341+K341</f>
        <v>6</v>
      </c>
      <c r="O341" s="72">
        <f>I341+L341</f>
        <v>25</v>
      </c>
      <c r="P341" s="82">
        <f>SUM(N341:O341)</f>
        <v>31</v>
      </c>
    </row>
    <row r="342" spans="1:16" ht="13.5" thickBot="1" x14ac:dyDescent="0.25">
      <c r="A342" s="304" t="s">
        <v>189</v>
      </c>
      <c r="B342" s="305"/>
      <c r="C342" s="305"/>
      <c r="D342" s="305"/>
      <c r="E342" s="104">
        <f>E341</f>
        <v>0</v>
      </c>
      <c r="F342" s="104">
        <f t="shared" ref="F342:P343" si="89">F341</f>
        <v>0</v>
      </c>
      <c r="G342" s="104">
        <f t="shared" si="89"/>
        <v>0</v>
      </c>
      <c r="H342" s="104">
        <f t="shared" si="89"/>
        <v>0</v>
      </c>
      <c r="I342" s="104">
        <f t="shared" si="89"/>
        <v>0</v>
      </c>
      <c r="J342" s="104">
        <f t="shared" si="89"/>
        <v>0</v>
      </c>
      <c r="K342" s="104">
        <f t="shared" si="89"/>
        <v>6</v>
      </c>
      <c r="L342" s="104">
        <f t="shared" si="89"/>
        <v>25</v>
      </c>
      <c r="M342" s="104">
        <f t="shared" si="89"/>
        <v>31</v>
      </c>
      <c r="N342" s="104">
        <f t="shared" si="89"/>
        <v>6</v>
      </c>
      <c r="O342" s="104">
        <f t="shared" si="89"/>
        <v>25</v>
      </c>
      <c r="P342" s="104">
        <f t="shared" si="89"/>
        <v>31</v>
      </c>
    </row>
    <row r="343" spans="1:16" ht="13.5" thickBot="1" x14ac:dyDescent="0.25">
      <c r="A343" s="304" t="s">
        <v>56</v>
      </c>
      <c r="B343" s="305"/>
      <c r="C343" s="305"/>
      <c r="D343" s="305"/>
      <c r="E343" s="104">
        <f>E342</f>
        <v>0</v>
      </c>
      <c r="F343" s="104">
        <f t="shared" si="89"/>
        <v>0</v>
      </c>
      <c r="G343" s="104">
        <f t="shared" si="89"/>
        <v>0</v>
      </c>
      <c r="H343" s="104">
        <f t="shared" si="89"/>
        <v>0</v>
      </c>
      <c r="I343" s="104">
        <f t="shared" si="89"/>
        <v>0</v>
      </c>
      <c r="J343" s="104">
        <f t="shared" si="89"/>
        <v>0</v>
      </c>
      <c r="K343" s="104">
        <f t="shared" si="89"/>
        <v>6</v>
      </c>
      <c r="L343" s="104">
        <f t="shared" si="89"/>
        <v>25</v>
      </c>
      <c r="M343" s="104">
        <f t="shared" si="89"/>
        <v>31</v>
      </c>
      <c r="N343" s="104">
        <f t="shared" si="89"/>
        <v>6</v>
      </c>
      <c r="O343" s="104">
        <f t="shared" si="89"/>
        <v>25</v>
      </c>
      <c r="P343" s="104">
        <f t="shared" si="89"/>
        <v>31</v>
      </c>
    </row>
    <row r="344" spans="1:16" ht="12.75" x14ac:dyDescent="0.2">
      <c r="A344" s="49"/>
      <c r="B344" s="49"/>
      <c r="C344" s="49"/>
      <c r="D344" s="49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</row>
    <row r="345" spans="1:16" ht="12.75" x14ac:dyDescent="0.2">
      <c r="A345" s="49"/>
      <c r="B345" s="49"/>
      <c r="C345" s="49"/>
      <c r="D345" s="49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</row>
    <row r="346" spans="1:16" ht="13.5" thickBot="1" x14ac:dyDescent="0.25">
      <c r="A346" s="160"/>
      <c r="B346" s="110"/>
      <c r="C346" s="110"/>
      <c r="D346" s="110"/>
      <c r="E346" s="110"/>
      <c r="F346" s="110"/>
      <c r="G346" s="110"/>
      <c r="H346" s="110"/>
      <c r="I346" s="110"/>
      <c r="J346" s="110"/>
      <c r="K346" s="110"/>
      <c r="L346" s="110"/>
      <c r="M346" s="110"/>
      <c r="N346" s="110"/>
      <c r="O346" s="110"/>
      <c r="P346" s="110"/>
    </row>
    <row r="347" spans="1:16" ht="13.5" thickBot="1" x14ac:dyDescent="0.25">
      <c r="A347" s="308" t="s">
        <v>154</v>
      </c>
      <c r="B347" s="309"/>
      <c r="C347" s="309"/>
      <c r="D347" s="309"/>
      <c r="E347" s="309"/>
      <c r="F347" s="309"/>
      <c r="G347" s="310"/>
      <c r="H347" s="301" t="s">
        <v>9</v>
      </c>
      <c r="I347" s="302"/>
      <c r="J347" s="302"/>
      <c r="K347" s="302"/>
      <c r="L347" s="302"/>
      <c r="M347" s="302"/>
      <c r="N347" s="302"/>
      <c r="O347" s="302"/>
      <c r="P347" s="303"/>
    </row>
    <row r="348" spans="1:16" ht="13.5" thickBot="1" x14ac:dyDescent="0.25">
      <c r="A348" s="30" t="s">
        <v>17</v>
      </c>
      <c r="B348" s="31"/>
      <c r="C348" s="31"/>
      <c r="D348" s="31"/>
      <c r="E348" s="35" t="s">
        <v>18</v>
      </c>
      <c r="F348" s="35" t="s">
        <v>19</v>
      </c>
      <c r="G348" s="35" t="s">
        <v>20</v>
      </c>
      <c r="H348" s="35" t="s">
        <v>18</v>
      </c>
      <c r="I348" s="35" t="s">
        <v>19</v>
      </c>
      <c r="J348" s="35" t="s">
        <v>20</v>
      </c>
      <c r="K348" s="35" t="s">
        <v>18</v>
      </c>
      <c r="L348" s="35" t="s">
        <v>19</v>
      </c>
      <c r="M348" s="35" t="s">
        <v>20</v>
      </c>
      <c r="N348" s="35" t="s">
        <v>18</v>
      </c>
      <c r="O348" s="35" t="s">
        <v>19</v>
      </c>
      <c r="P348" s="36" t="s">
        <v>20</v>
      </c>
    </row>
    <row r="349" spans="1:16" ht="23.25" thickBot="1" x14ac:dyDescent="0.25">
      <c r="A349" s="152" t="s">
        <v>173</v>
      </c>
      <c r="B349" s="153" t="s">
        <v>164</v>
      </c>
      <c r="C349" s="26" t="s">
        <v>136</v>
      </c>
      <c r="D349" s="70"/>
      <c r="E349" s="76">
        <v>0</v>
      </c>
      <c r="F349" s="76">
        <v>0</v>
      </c>
      <c r="G349" s="76">
        <f>SUM(E349:F349)</f>
        <v>0</v>
      </c>
      <c r="H349" s="76">
        <v>0</v>
      </c>
      <c r="I349" s="76">
        <v>0</v>
      </c>
      <c r="J349" s="76">
        <f>SUM(H349:I349)</f>
        <v>0</v>
      </c>
      <c r="K349" s="76">
        <v>16</v>
      </c>
      <c r="L349" s="76">
        <v>5</v>
      </c>
      <c r="M349" s="76">
        <f>SUM(K349:L349)</f>
        <v>21</v>
      </c>
      <c r="N349" s="72">
        <f>SUM(H349,K349)</f>
        <v>16</v>
      </c>
      <c r="O349" s="72">
        <f>SUM(I349,L349)</f>
        <v>5</v>
      </c>
      <c r="P349" s="82">
        <f>SUM(N349:O349)</f>
        <v>21</v>
      </c>
    </row>
    <row r="350" spans="1:16" ht="13.5" thickBot="1" x14ac:dyDescent="0.25">
      <c r="A350" s="304" t="s">
        <v>190</v>
      </c>
      <c r="B350" s="305"/>
      <c r="C350" s="305"/>
      <c r="D350" s="305"/>
      <c r="E350" s="104">
        <f>E349</f>
        <v>0</v>
      </c>
      <c r="F350" s="104">
        <f t="shared" ref="F350:P350" si="90">F349</f>
        <v>0</v>
      </c>
      <c r="G350" s="104">
        <f t="shared" si="90"/>
        <v>0</v>
      </c>
      <c r="H350" s="104">
        <f t="shared" si="90"/>
        <v>0</v>
      </c>
      <c r="I350" s="104">
        <f t="shared" si="90"/>
        <v>0</v>
      </c>
      <c r="J350" s="104">
        <f t="shared" si="90"/>
        <v>0</v>
      </c>
      <c r="K350" s="104">
        <f t="shared" si="90"/>
        <v>16</v>
      </c>
      <c r="L350" s="104">
        <f t="shared" si="90"/>
        <v>5</v>
      </c>
      <c r="M350" s="104">
        <f t="shared" si="90"/>
        <v>21</v>
      </c>
      <c r="N350" s="104">
        <f t="shared" si="90"/>
        <v>16</v>
      </c>
      <c r="O350" s="104">
        <f t="shared" si="90"/>
        <v>5</v>
      </c>
      <c r="P350" s="104">
        <f t="shared" si="90"/>
        <v>21</v>
      </c>
    </row>
    <row r="351" spans="1:16" ht="12.75" x14ac:dyDescent="0.2">
      <c r="A351" s="49"/>
      <c r="B351" s="49"/>
      <c r="C351" s="49"/>
      <c r="D351" s="49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</row>
    <row r="352" spans="1:16" ht="12.75" x14ac:dyDescent="0.2">
      <c r="A352" s="49"/>
      <c r="B352" s="49"/>
      <c r="C352" s="49"/>
      <c r="D352" s="49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</row>
    <row r="353" spans="1:16" ht="13.5" thickBot="1" x14ac:dyDescent="0.25">
      <c r="A353" s="51"/>
      <c r="B353" s="110"/>
      <c r="C353" s="110"/>
      <c r="D353" s="110"/>
      <c r="E353" s="110"/>
      <c r="F353" s="110"/>
      <c r="G353" s="110"/>
      <c r="H353" s="110"/>
      <c r="I353" s="110"/>
      <c r="J353" s="110"/>
      <c r="K353" s="110"/>
      <c r="L353" s="110"/>
      <c r="M353" s="110"/>
      <c r="N353" s="110"/>
      <c r="O353" s="110"/>
      <c r="P353" s="110"/>
    </row>
    <row r="354" spans="1:16" ht="13.5" thickBot="1" x14ac:dyDescent="0.25">
      <c r="A354" s="30" t="s">
        <v>40</v>
      </c>
      <c r="B354" s="31"/>
      <c r="C354" s="31"/>
      <c r="D354" s="31"/>
      <c r="E354" s="35" t="s">
        <v>18</v>
      </c>
      <c r="F354" s="35" t="s">
        <v>19</v>
      </c>
      <c r="G354" s="35" t="s">
        <v>20</v>
      </c>
      <c r="H354" s="35" t="s">
        <v>18</v>
      </c>
      <c r="I354" s="35" t="s">
        <v>19</v>
      </c>
      <c r="J354" s="35" t="s">
        <v>20</v>
      </c>
      <c r="K354" s="35" t="s">
        <v>18</v>
      </c>
      <c r="L354" s="35" t="s">
        <v>19</v>
      </c>
      <c r="M354" s="35" t="s">
        <v>20</v>
      </c>
      <c r="N354" s="35" t="s">
        <v>18</v>
      </c>
      <c r="O354" s="35" t="s">
        <v>19</v>
      </c>
      <c r="P354" s="36" t="s">
        <v>20</v>
      </c>
    </row>
    <row r="355" spans="1:16" ht="23.25" thickBot="1" x14ac:dyDescent="0.25">
      <c r="A355" s="30" t="s">
        <v>174</v>
      </c>
      <c r="B355" s="153" t="s">
        <v>164</v>
      </c>
      <c r="C355" s="26" t="s">
        <v>136</v>
      </c>
      <c r="D355" s="31"/>
      <c r="E355" s="299">
        <v>0</v>
      </c>
      <c r="F355" s="299">
        <v>0</v>
      </c>
      <c r="G355" s="299">
        <f>SUM(E355,,F355)</f>
        <v>0</v>
      </c>
      <c r="H355" s="299">
        <v>0</v>
      </c>
      <c r="I355" s="299">
        <v>0</v>
      </c>
      <c r="J355" s="299">
        <f>SUM(H355:I355)</f>
        <v>0</v>
      </c>
      <c r="K355" s="299">
        <v>6</v>
      </c>
      <c r="L355" s="299">
        <v>14</v>
      </c>
      <c r="M355" s="299">
        <f>SUM(K355,L355)</f>
        <v>20</v>
      </c>
      <c r="N355" s="154">
        <f>SUM(H355,K355)</f>
        <v>6</v>
      </c>
      <c r="O355" s="154">
        <f>SUM(I355,L355)</f>
        <v>14</v>
      </c>
      <c r="P355" s="148">
        <f>SUM(N355:O355)</f>
        <v>20</v>
      </c>
    </row>
    <row r="356" spans="1:16" ht="13.5" thickBot="1" x14ac:dyDescent="0.25">
      <c r="A356" s="304" t="s">
        <v>190</v>
      </c>
      <c r="B356" s="305"/>
      <c r="C356" s="305"/>
      <c r="D356" s="305"/>
      <c r="E356" s="104">
        <f>E355</f>
        <v>0</v>
      </c>
      <c r="F356" s="104">
        <f t="shared" ref="F356:P356" si="91">F355</f>
        <v>0</v>
      </c>
      <c r="G356" s="104">
        <f t="shared" si="91"/>
        <v>0</v>
      </c>
      <c r="H356" s="104">
        <f t="shared" si="91"/>
        <v>0</v>
      </c>
      <c r="I356" s="104">
        <f t="shared" si="91"/>
        <v>0</v>
      </c>
      <c r="J356" s="104">
        <f t="shared" si="91"/>
        <v>0</v>
      </c>
      <c r="K356" s="104">
        <f t="shared" si="91"/>
        <v>6</v>
      </c>
      <c r="L356" s="104">
        <f t="shared" si="91"/>
        <v>14</v>
      </c>
      <c r="M356" s="104">
        <f t="shared" si="91"/>
        <v>20</v>
      </c>
      <c r="N356" s="104">
        <f t="shared" si="91"/>
        <v>6</v>
      </c>
      <c r="O356" s="104">
        <f t="shared" si="91"/>
        <v>14</v>
      </c>
      <c r="P356" s="104">
        <f t="shared" si="91"/>
        <v>20</v>
      </c>
    </row>
    <row r="357" spans="1:16" ht="13.5" thickBot="1" x14ac:dyDescent="0.25">
      <c r="A357" s="315" t="s">
        <v>56</v>
      </c>
      <c r="B357" s="316"/>
      <c r="C357" s="316"/>
      <c r="D357" s="317"/>
      <c r="E357" s="104">
        <f>E356+E350</f>
        <v>0</v>
      </c>
      <c r="F357" s="104">
        <f t="shared" ref="F357:P357" si="92">F356+F350</f>
        <v>0</v>
      </c>
      <c r="G357" s="104">
        <f t="shared" si="92"/>
        <v>0</v>
      </c>
      <c r="H357" s="104">
        <f t="shared" si="92"/>
        <v>0</v>
      </c>
      <c r="I357" s="104">
        <f t="shared" si="92"/>
        <v>0</v>
      </c>
      <c r="J357" s="104">
        <f t="shared" si="92"/>
        <v>0</v>
      </c>
      <c r="K357" s="104">
        <f t="shared" si="92"/>
        <v>22</v>
      </c>
      <c r="L357" s="104">
        <f t="shared" si="92"/>
        <v>19</v>
      </c>
      <c r="M357" s="104">
        <f t="shared" si="92"/>
        <v>41</v>
      </c>
      <c r="N357" s="104">
        <f t="shared" si="92"/>
        <v>22</v>
      </c>
      <c r="O357" s="104">
        <f t="shared" si="92"/>
        <v>19</v>
      </c>
      <c r="P357" s="104">
        <f t="shared" si="92"/>
        <v>41</v>
      </c>
    </row>
    <row r="358" spans="1:16" ht="12.75" x14ac:dyDescent="0.2">
      <c r="A358" s="166"/>
      <c r="B358" s="78"/>
      <c r="C358" s="78"/>
      <c r="D358" s="78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</row>
    <row r="359" spans="1:16" ht="13.5" thickBot="1" x14ac:dyDescent="0.25">
      <c r="A359" s="167"/>
      <c r="B359" s="78"/>
      <c r="C359" s="78"/>
      <c r="D359" s="78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</row>
    <row r="360" spans="1:16" ht="13.5" thickBot="1" x14ac:dyDescent="0.25">
      <c r="A360" s="306" t="s">
        <v>187</v>
      </c>
      <c r="B360" s="307"/>
      <c r="C360" s="307"/>
      <c r="D360" s="307"/>
      <c r="E360" s="190">
        <f t="shared" ref="E360:P360" si="93">SUM(E343,E335,E327,E313,E302,E357)</f>
        <v>0</v>
      </c>
      <c r="F360" s="190">
        <f t="shared" si="93"/>
        <v>0</v>
      </c>
      <c r="G360" s="190">
        <f t="shared" si="93"/>
        <v>0</v>
      </c>
      <c r="H360" s="190">
        <f t="shared" si="93"/>
        <v>21</v>
      </c>
      <c r="I360" s="190">
        <f t="shared" si="93"/>
        <v>27</v>
      </c>
      <c r="J360" s="190">
        <f t="shared" si="93"/>
        <v>48</v>
      </c>
      <c r="K360" s="190">
        <f t="shared" si="93"/>
        <v>100</v>
      </c>
      <c r="L360" s="190">
        <f t="shared" si="93"/>
        <v>116</v>
      </c>
      <c r="M360" s="190">
        <f t="shared" si="93"/>
        <v>216</v>
      </c>
      <c r="N360" s="190">
        <f t="shared" si="93"/>
        <v>121</v>
      </c>
      <c r="O360" s="190">
        <f t="shared" si="93"/>
        <v>143</v>
      </c>
      <c r="P360" s="190">
        <f t="shared" si="93"/>
        <v>264</v>
      </c>
    </row>
    <row r="361" spans="1:16" ht="12.75" x14ac:dyDescent="0.2">
      <c r="A361" s="166"/>
      <c r="B361" s="78"/>
      <c r="C361" s="78"/>
      <c r="D361" s="78"/>
      <c r="E361" s="191"/>
      <c r="F361" s="191"/>
      <c r="G361" s="191"/>
      <c r="H361" s="191"/>
      <c r="I361" s="191"/>
      <c r="J361" s="191"/>
      <c r="K361" s="191"/>
      <c r="L361" s="191"/>
      <c r="M361" s="191"/>
      <c r="N361" s="191"/>
      <c r="O361" s="191"/>
      <c r="P361" s="191"/>
    </row>
    <row r="362" spans="1:16" ht="13.5" thickBot="1" x14ac:dyDescent="0.25">
      <c r="A362" s="167"/>
      <c r="B362" s="78"/>
      <c r="C362" s="78"/>
      <c r="D362" s="78"/>
      <c r="E362" s="191"/>
      <c r="F362" s="191"/>
      <c r="G362" s="191"/>
      <c r="H362" s="191"/>
      <c r="I362" s="191"/>
      <c r="J362" s="191"/>
      <c r="K362" s="191"/>
      <c r="L362" s="191"/>
      <c r="M362" s="191"/>
      <c r="N362" s="191"/>
      <c r="O362" s="191"/>
      <c r="P362" s="191"/>
    </row>
    <row r="363" spans="1:16" ht="13.5" customHeight="1" thickBot="1" x14ac:dyDescent="0.25">
      <c r="A363" s="306" t="s">
        <v>186</v>
      </c>
      <c r="B363" s="307"/>
      <c r="C363" s="307"/>
      <c r="D363" s="307"/>
      <c r="E363" s="190">
        <f t="shared" ref="E363:P363" si="94">SUM(E291)</f>
        <v>1612</v>
      </c>
      <c r="F363" s="190">
        <f t="shared" si="94"/>
        <v>1267</v>
      </c>
      <c r="G363" s="190">
        <f t="shared" si="94"/>
        <v>2869</v>
      </c>
      <c r="H363" s="190">
        <f t="shared" si="94"/>
        <v>1157</v>
      </c>
      <c r="I363" s="190">
        <f t="shared" si="94"/>
        <v>1233</v>
      </c>
      <c r="J363" s="190">
        <f t="shared" si="94"/>
        <v>2369</v>
      </c>
      <c r="K363" s="190">
        <f t="shared" si="94"/>
        <v>9452</v>
      </c>
      <c r="L363" s="190">
        <f t="shared" si="94"/>
        <v>8695</v>
      </c>
      <c r="M363" s="190">
        <f t="shared" si="94"/>
        <v>17766</v>
      </c>
      <c r="N363" s="190">
        <f t="shared" si="94"/>
        <v>10609</v>
      </c>
      <c r="O363" s="190">
        <f t="shared" si="94"/>
        <v>9928</v>
      </c>
      <c r="P363" s="190">
        <f t="shared" si="94"/>
        <v>20537</v>
      </c>
    </row>
    <row r="364" spans="1:16" ht="13.5" thickBot="1" x14ac:dyDescent="0.25">
      <c r="A364" s="306" t="s">
        <v>187</v>
      </c>
      <c r="B364" s="307"/>
      <c r="C364" s="307"/>
      <c r="D364" s="307"/>
      <c r="E364" s="190">
        <f t="shared" ref="E364:P364" si="95">SUM(E360)</f>
        <v>0</v>
      </c>
      <c r="F364" s="190">
        <f t="shared" si="95"/>
        <v>0</v>
      </c>
      <c r="G364" s="190">
        <f t="shared" si="95"/>
        <v>0</v>
      </c>
      <c r="H364" s="190">
        <f t="shared" si="95"/>
        <v>21</v>
      </c>
      <c r="I364" s="190">
        <f t="shared" si="95"/>
        <v>27</v>
      </c>
      <c r="J364" s="190">
        <f t="shared" si="95"/>
        <v>48</v>
      </c>
      <c r="K364" s="190">
        <f t="shared" si="95"/>
        <v>100</v>
      </c>
      <c r="L364" s="190">
        <f t="shared" si="95"/>
        <v>116</v>
      </c>
      <c r="M364" s="190">
        <f t="shared" si="95"/>
        <v>216</v>
      </c>
      <c r="N364" s="190">
        <f t="shared" si="95"/>
        <v>121</v>
      </c>
      <c r="O364" s="190">
        <f t="shared" si="95"/>
        <v>143</v>
      </c>
      <c r="P364" s="190">
        <f t="shared" si="95"/>
        <v>264</v>
      </c>
    </row>
    <row r="365" spans="1:16" ht="13.5" thickBot="1" x14ac:dyDescent="0.25">
      <c r="A365" s="160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160"/>
    </row>
    <row r="366" spans="1:16" ht="13.5" thickBot="1" x14ac:dyDescent="0.25">
      <c r="A366" s="306" t="s">
        <v>175</v>
      </c>
      <c r="B366" s="307"/>
      <c r="C366" s="307"/>
      <c r="D366" s="307"/>
      <c r="E366" s="190">
        <f>SUM(E363+E364)</f>
        <v>1612</v>
      </c>
      <c r="F366" s="190">
        <f t="shared" ref="F366:P366" si="96">SUM(F363+F364)</f>
        <v>1267</v>
      </c>
      <c r="G366" s="190">
        <f t="shared" si="96"/>
        <v>2869</v>
      </c>
      <c r="H366" s="190">
        <f t="shared" si="96"/>
        <v>1178</v>
      </c>
      <c r="I366" s="190">
        <f t="shared" si="96"/>
        <v>1260</v>
      </c>
      <c r="J366" s="190">
        <f t="shared" si="96"/>
        <v>2417</v>
      </c>
      <c r="K366" s="190">
        <f t="shared" si="96"/>
        <v>9552</v>
      </c>
      <c r="L366" s="190">
        <f t="shared" si="96"/>
        <v>8811</v>
      </c>
      <c r="M366" s="190">
        <f t="shared" si="96"/>
        <v>17982</v>
      </c>
      <c r="N366" s="190">
        <f t="shared" si="96"/>
        <v>10730</v>
      </c>
      <c r="O366" s="190">
        <f t="shared" si="96"/>
        <v>10071</v>
      </c>
      <c r="P366" s="190">
        <f t="shared" si="96"/>
        <v>20801</v>
      </c>
    </row>
    <row r="367" spans="1:16" ht="18.75" x14ac:dyDescent="0.3">
      <c r="A367" s="5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</row>
    <row r="368" spans="1:16" ht="15.75" x14ac:dyDescent="0.25">
      <c r="A368" s="1"/>
      <c r="B368" s="1" t="s">
        <v>176</v>
      </c>
      <c r="C368" s="2"/>
      <c r="D368" s="2"/>
      <c r="E368" s="2"/>
      <c r="F368" s="2"/>
      <c r="G368" s="2"/>
      <c r="H368" s="2" t="s">
        <v>177</v>
      </c>
      <c r="I368" s="2"/>
      <c r="J368" s="2"/>
      <c r="K368" s="2"/>
      <c r="L368" s="2"/>
      <c r="M368" s="2"/>
      <c r="N368" s="2"/>
      <c r="O368" s="2"/>
      <c r="P368" s="6"/>
    </row>
    <row r="369" spans="1:16" ht="15.75" x14ac:dyDescent="0.25">
      <c r="A369" s="1"/>
      <c r="B369" s="1" t="s">
        <v>178</v>
      </c>
      <c r="C369" s="2"/>
      <c r="D369" s="2"/>
      <c r="E369" s="2"/>
      <c r="F369" s="2"/>
      <c r="G369" s="2"/>
      <c r="H369" s="2" t="s">
        <v>179</v>
      </c>
      <c r="I369" s="2"/>
      <c r="J369" s="2"/>
      <c r="K369" s="2"/>
      <c r="L369" s="2"/>
      <c r="M369" s="2"/>
      <c r="N369" s="2"/>
      <c r="O369" s="2"/>
      <c r="P369" s="6"/>
    </row>
    <row r="370" spans="1:16" ht="15.75" x14ac:dyDescent="0.25">
      <c r="A370" s="1"/>
      <c r="B370" s="1" t="s">
        <v>180</v>
      </c>
      <c r="C370" s="2"/>
      <c r="D370" s="2"/>
      <c r="E370" s="2"/>
      <c r="F370" s="2"/>
      <c r="G370" s="2"/>
      <c r="H370" s="2" t="s">
        <v>181</v>
      </c>
      <c r="I370" s="2"/>
      <c r="J370" s="2"/>
      <c r="K370" s="2"/>
      <c r="L370" s="2"/>
      <c r="M370" s="2"/>
      <c r="N370" s="2"/>
      <c r="O370" s="2"/>
      <c r="P370" s="6"/>
    </row>
    <row r="371" spans="1:16" ht="17.25" x14ac:dyDescent="0.3">
      <c r="A371" s="1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</row>
    <row r="372" spans="1:16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x14ac:dyDescent="0.25">
      <c r="A375" s="1"/>
    </row>
    <row r="376" spans="1:16" x14ac:dyDescent="0.25">
      <c r="A376" s="1"/>
    </row>
    <row r="377" spans="1:16" x14ac:dyDescent="0.25">
      <c r="A377" s="1"/>
    </row>
    <row r="378" spans="1:16" x14ac:dyDescent="0.25">
      <c r="A378" s="1"/>
    </row>
    <row r="379" spans="1:16" x14ac:dyDescent="0.25">
      <c r="A379" s="1"/>
    </row>
    <row r="380" spans="1:16" x14ac:dyDescent="0.25">
      <c r="A380" s="1"/>
    </row>
    <row r="381" spans="1:16" x14ac:dyDescent="0.25">
      <c r="A381" s="1"/>
    </row>
    <row r="382" spans="1:16" x14ac:dyDescent="0.25">
      <c r="A382" s="1"/>
    </row>
    <row r="383" spans="1:16" x14ac:dyDescent="0.25">
      <c r="A383" s="1"/>
    </row>
    <row r="384" spans="1:16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</sheetData>
  <mergeCells count="162">
    <mergeCell ref="A3:P3"/>
    <mergeCell ref="A6:P6"/>
    <mergeCell ref="H8:O8"/>
    <mergeCell ref="D9:F9"/>
    <mergeCell ref="H9:I9"/>
    <mergeCell ref="J9:K9"/>
    <mergeCell ref="L9:M9"/>
    <mergeCell ref="N9:O9"/>
    <mergeCell ref="N10:O10"/>
    <mergeCell ref="A12:P12"/>
    <mergeCell ref="A14:G14"/>
    <mergeCell ref="H14:P14"/>
    <mergeCell ref="D10:F10"/>
    <mergeCell ref="H10:I10"/>
    <mergeCell ref="J10:K10"/>
    <mergeCell ref="L10:M10"/>
    <mergeCell ref="E15:G15"/>
    <mergeCell ref="H15:J15"/>
    <mergeCell ref="H66:P66"/>
    <mergeCell ref="A29:C29"/>
    <mergeCell ref="A45:D45"/>
    <mergeCell ref="A52:C52"/>
    <mergeCell ref="A59:D59"/>
    <mergeCell ref="A60:D60"/>
    <mergeCell ref="A66:G66"/>
    <mergeCell ref="K15:M15"/>
    <mergeCell ref="N15:P15"/>
    <mergeCell ref="K67:M67"/>
    <mergeCell ref="N67:P67"/>
    <mergeCell ref="A129:D129"/>
    <mergeCell ref="E67:G67"/>
    <mergeCell ref="H67:J67"/>
    <mergeCell ref="N102:P102"/>
    <mergeCell ref="A115:D115"/>
    <mergeCell ref="A121:D121"/>
    <mergeCell ref="A72:D72"/>
    <mergeCell ref="H136:P136"/>
    <mergeCell ref="H101:P101"/>
    <mergeCell ref="A128:D128"/>
    <mergeCell ref="E137:G137"/>
    <mergeCell ref="A87:D87"/>
    <mergeCell ref="A92:D92"/>
    <mergeCell ref="A93:D93"/>
    <mergeCell ref="K137:M137"/>
    <mergeCell ref="H137:J137"/>
    <mergeCell ref="H178:P178"/>
    <mergeCell ref="A178:G178"/>
    <mergeCell ref="K179:M179"/>
    <mergeCell ref="N179:P179"/>
    <mergeCell ref="N137:P137"/>
    <mergeCell ref="A101:G101"/>
    <mergeCell ref="E102:G102"/>
    <mergeCell ref="H102:J102"/>
    <mergeCell ref="K102:M102"/>
    <mergeCell ref="A136:G136"/>
    <mergeCell ref="A155:D155"/>
    <mergeCell ref="A168:D168"/>
    <mergeCell ref="A212:D212"/>
    <mergeCell ref="A220:D220"/>
    <mergeCell ref="A189:D189"/>
    <mergeCell ref="A182:D182"/>
    <mergeCell ref="A188:D188"/>
    <mergeCell ref="A193:G193"/>
    <mergeCell ref="A173:D173"/>
    <mergeCell ref="A174:D174"/>
    <mergeCell ref="H193:P193"/>
    <mergeCell ref="E179:G179"/>
    <mergeCell ref="E194:G194"/>
    <mergeCell ref="H194:J194"/>
    <mergeCell ref="K194:M194"/>
    <mergeCell ref="N194:P194"/>
    <mergeCell ref="H179:J179"/>
    <mergeCell ref="A221:D221"/>
    <mergeCell ref="A225:G225"/>
    <mergeCell ref="H225:P225"/>
    <mergeCell ref="E226:G226"/>
    <mergeCell ref="H226:J226"/>
    <mergeCell ref="K226:M226"/>
    <mergeCell ref="N226:P226"/>
    <mergeCell ref="A231:D231"/>
    <mergeCell ref="A232:D232"/>
    <mergeCell ref="A237:G237"/>
    <mergeCell ref="H237:P237"/>
    <mergeCell ref="E238:G238"/>
    <mergeCell ref="H238:J238"/>
    <mergeCell ref="K238:M238"/>
    <mergeCell ref="N238:P238"/>
    <mergeCell ref="A242:D242"/>
    <mergeCell ref="A243:D243"/>
    <mergeCell ref="A247:G247"/>
    <mergeCell ref="H247:P247"/>
    <mergeCell ref="E248:G248"/>
    <mergeCell ref="H248:J248"/>
    <mergeCell ref="K248:M248"/>
    <mergeCell ref="N248:P248"/>
    <mergeCell ref="A256:D256"/>
    <mergeCell ref="A257:D257"/>
    <mergeCell ref="A262:G262"/>
    <mergeCell ref="H262:P262"/>
    <mergeCell ref="E263:G263"/>
    <mergeCell ref="H263:J263"/>
    <mergeCell ref="K263:M263"/>
    <mergeCell ref="N263:P263"/>
    <mergeCell ref="H297:P297"/>
    <mergeCell ref="A291:D291"/>
    <mergeCell ref="A267:D267"/>
    <mergeCell ref="A268:D268"/>
    <mergeCell ref="A273:G273"/>
    <mergeCell ref="H273:P273"/>
    <mergeCell ref="E274:G274"/>
    <mergeCell ref="H274:J274"/>
    <mergeCell ref="K274:M274"/>
    <mergeCell ref="N274:P274"/>
    <mergeCell ref="E298:G298"/>
    <mergeCell ref="H298:J298"/>
    <mergeCell ref="K298:M298"/>
    <mergeCell ref="N298:P298"/>
    <mergeCell ref="A281:D281"/>
    <mergeCell ref="A288:D288"/>
    <mergeCell ref="A289:D289"/>
    <mergeCell ref="A296:P296"/>
    <mergeCell ref="A282:D282"/>
    <mergeCell ref="A297:G297"/>
    <mergeCell ref="H308:P308"/>
    <mergeCell ref="E309:G309"/>
    <mergeCell ref="H309:J309"/>
    <mergeCell ref="K309:M309"/>
    <mergeCell ref="N309:P309"/>
    <mergeCell ref="A308:G308"/>
    <mergeCell ref="H318:J318"/>
    <mergeCell ref="K318:M318"/>
    <mergeCell ref="N318:P318"/>
    <mergeCell ref="A312:D312"/>
    <mergeCell ref="A313:D313"/>
    <mergeCell ref="A317:G317"/>
    <mergeCell ref="H317:P317"/>
    <mergeCell ref="A327:D327"/>
    <mergeCell ref="A330:G330"/>
    <mergeCell ref="H330:P330"/>
    <mergeCell ref="E331:G331"/>
    <mergeCell ref="H331:J331"/>
    <mergeCell ref="K331:M331"/>
    <mergeCell ref="N331:P331"/>
    <mergeCell ref="A364:D364"/>
    <mergeCell ref="A363:D363"/>
    <mergeCell ref="A366:D366"/>
    <mergeCell ref="A342:D342"/>
    <mergeCell ref="A347:G347"/>
    <mergeCell ref="A357:D357"/>
    <mergeCell ref="A356:D356"/>
    <mergeCell ref="A343:D343"/>
    <mergeCell ref="A360:D360"/>
    <mergeCell ref="H347:P347"/>
    <mergeCell ref="A350:D350"/>
    <mergeCell ref="A301:D301"/>
    <mergeCell ref="A302:D302"/>
    <mergeCell ref="A334:D334"/>
    <mergeCell ref="A335:D335"/>
    <mergeCell ref="A339:G339"/>
    <mergeCell ref="E318:G318"/>
    <mergeCell ref="H339:P339"/>
    <mergeCell ref="A326:D326"/>
  </mergeCells>
  <phoneticPr fontId="0" type="noConversion"/>
  <pageMargins left="0.75" right="0.75" top="1" bottom="1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Caty</dc:creator>
  <cp:lastModifiedBy>DSELRIVERA</cp:lastModifiedBy>
  <cp:lastPrinted>2013-06-25T17:54:25Z</cp:lastPrinted>
  <dcterms:created xsi:type="dcterms:W3CDTF">2012-10-31T18:13:19Z</dcterms:created>
  <dcterms:modified xsi:type="dcterms:W3CDTF">2015-05-22T15:39:12Z</dcterms:modified>
</cp:coreProperties>
</file>