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www\portal\estadisticas\archivos\numeralia\"/>
    </mc:Choice>
  </mc:AlternateContent>
  <bookViews>
    <workbookView xWindow="0" yWindow="0" windowWidth="17970" windowHeight="1048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M207" i="1" l="1"/>
  <c r="N17" i="1"/>
  <c r="P17" i="1"/>
  <c r="O17" i="1"/>
  <c r="N18" i="1"/>
  <c r="O18" i="1"/>
  <c r="N19" i="1"/>
  <c r="P19" i="1" s="1"/>
  <c r="O19" i="1"/>
  <c r="N20" i="1"/>
  <c r="O20" i="1"/>
  <c r="N21" i="1"/>
  <c r="P21" i="1"/>
  <c r="O21" i="1"/>
  <c r="N22" i="1"/>
  <c r="O22" i="1"/>
  <c r="N23" i="1"/>
  <c r="P23" i="1" s="1"/>
  <c r="O23" i="1"/>
  <c r="N24" i="1"/>
  <c r="P24" i="1" s="1"/>
  <c r="O24" i="1"/>
  <c r="N25" i="1"/>
  <c r="P25" i="1"/>
  <c r="O25" i="1"/>
  <c r="N26" i="1"/>
  <c r="P26" i="1" s="1"/>
  <c r="O26" i="1"/>
  <c r="N27" i="1"/>
  <c r="P27" i="1" s="1"/>
  <c r="O27" i="1"/>
  <c r="N45" i="1"/>
  <c r="P45" i="1" s="1"/>
  <c r="O45" i="1"/>
  <c r="O46" i="1"/>
  <c r="N46" i="1"/>
  <c r="N31" i="1"/>
  <c r="O31" i="1"/>
  <c r="P31" i="1" s="1"/>
  <c r="N32" i="1"/>
  <c r="P32" i="1" s="1"/>
  <c r="O32" i="1"/>
  <c r="N33" i="1"/>
  <c r="P33" i="1" s="1"/>
  <c r="O33" i="1"/>
  <c r="N34" i="1"/>
  <c r="P34" i="1" s="1"/>
  <c r="O34" i="1"/>
  <c r="N35" i="1"/>
  <c r="O35" i="1"/>
  <c r="N36" i="1"/>
  <c r="P36" i="1"/>
  <c r="O36" i="1"/>
  <c r="N37" i="1"/>
  <c r="O37" i="1"/>
  <c r="O41" i="1" s="1"/>
  <c r="N38" i="1"/>
  <c r="P38" i="1" s="1"/>
  <c r="O38" i="1"/>
  <c r="N39" i="1"/>
  <c r="P39" i="1" s="1"/>
  <c r="O39" i="1"/>
  <c r="N40" i="1"/>
  <c r="P40" i="1"/>
  <c r="O40" i="1"/>
  <c r="N51" i="1"/>
  <c r="P51" i="1" s="1"/>
  <c r="O51" i="1"/>
  <c r="N52" i="1"/>
  <c r="O52" i="1"/>
  <c r="O53" i="1" s="1"/>
  <c r="N60" i="1"/>
  <c r="P60" i="1" s="1"/>
  <c r="P62" i="1" s="1"/>
  <c r="O60" i="1"/>
  <c r="O62" i="1" s="1"/>
  <c r="N61" i="1"/>
  <c r="P61" i="1" s="1"/>
  <c r="O61" i="1"/>
  <c r="P65" i="1"/>
  <c r="P66" i="1"/>
  <c r="N67" i="1"/>
  <c r="O67" i="1"/>
  <c r="P67" i="1"/>
  <c r="N68" i="1"/>
  <c r="P68" i="1" s="1"/>
  <c r="O68" i="1"/>
  <c r="N69" i="1"/>
  <c r="O69" i="1"/>
  <c r="N70" i="1"/>
  <c r="P70" i="1" s="1"/>
  <c r="O70" i="1"/>
  <c r="N71" i="1"/>
  <c r="O71" i="1"/>
  <c r="P71" i="1"/>
  <c r="N72" i="1"/>
  <c r="P72" i="1"/>
  <c r="O72" i="1"/>
  <c r="N73" i="1"/>
  <c r="P73" i="1" s="1"/>
  <c r="O73" i="1"/>
  <c r="N74" i="1"/>
  <c r="O74" i="1"/>
  <c r="O76" i="1" s="1"/>
  <c r="N75" i="1"/>
  <c r="O75" i="1"/>
  <c r="P75" i="1"/>
  <c r="N79" i="1"/>
  <c r="P79" i="1" s="1"/>
  <c r="O79" i="1"/>
  <c r="N80" i="1"/>
  <c r="O80" i="1"/>
  <c r="N88" i="1"/>
  <c r="P88" i="1" s="1"/>
  <c r="O88" i="1"/>
  <c r="N89" i="1"/>
  <c r="P89" i="1"/>
  <c r="O89" i="1"/>
  <c r="N90" i="1"/>
  <c r="O90" i="1"/>
  <c r="N91" i="1"/>
  <c r="O91" i="1"/>
  <c r="P91" i="1"/>
  <c r="N92" i="1"/>
  <c r="P92" i="1" s="1"/>
  <c r="O92" i="1"/>
  <c r="N93" i="1"/>
  <c r="P93" i="1"/>
  <c r="O93" i="1"/>
  <c r="N94" i="1"/>
  <c r="O94" i="1"/>
  <c r="P94" i="1" s="1"/>
  <c r="N95" i="1"/>
  <c r="O95" i="1"/>
  <c r="P95" i="1"/>
  <c r="N96" i="1"/>
  <c r="P96" i="1" s="1"/>
  <c r="O96" i="1"/>
  <c r="N97" i="1"/>
  <c r="P97" i="1"/>
  <c r="O97" i="1"/>
  <c r="N98" i="1"/>
  <c r="P98" i="1" s="1"/>
  <c r="O98" i="1"/>
  <c r="N104" i="1"/>
  <c r="P104" i="1" s="1"/>
  <c r="O104" i="1"/>
  <c r="N105" i="1"/>
  <c r="O105" i="1"/>
  <c r="N109" i="1"/>
  <c r="O109" i="1"/>
  <c r="N110" i="1"/>
  <c r="O110" i="1"/>
  <c r="P110" i="1" s="1"/>
  <c r="N156" i="1"/>
  <c r="O156" i="1"/>
  <c r="P156" i="1"/>
  <c r="P157" i="1" s="1"/>
  <c r="N160" i="1"/>
  <c r="N161" i="1"/>
  <c r="P161" i="1"/>
  <c r="P162" i="1" s="1"/>
  <c r="O160" i="1"/>
  <c r="O161" i="1" s="1"/>
  <c r="N169" i="1"/>
  <c r="P169" i="1"/>
  <c r="O169" i="1"/>
  <c r="N170" i="1"/>
  <c r="P170" i="1"/>
  <c r="O170" i="1"/>
  <c r="N171" i="1"/>
  <c r="O171" i="1"/>
  <c r="P171" i="1"/>
  <c r="N172" i="1"/>
  <c r="O172" i="1"/>
  <c r="P172" i="1"/>
  <c r="N173" i="1"/>
  <c r="O173" i="1"/>
  <c r="N174" i="1"/>
  <c r="P174" i="1"/>
  <c r="O174" i="1"/>
  <c r="N175" i="1"/>
  <c r="O175" i="1"/>
  <c r="P175" i="1"/>
  <c r="N176" i="1"/>
  <c r="O176" i="1"/>
  <c r="P176" i="1" s="1"/>
  <c r="N177" i="1"/>
  <c r="P177" i="1" s="1"/>
  <c r="O177" i="1"/>
  <c r="N181" i="1"/>
  <c r="P181" i="1"/>
  <c r="P182" i="1" s="1"/>
  <c r="O181" i="1"/>
  <c r="N185" i="1"/>
  <c r="P185" i="1"/>
  <c r="O185" i="1"/>
  <c r="N186" i="1"/>
  <c r="P186" i="1" s="1"/>
  <c r="P188" i="1" s="1"/>
  <c r="O186" i="1"/>
  <c r="N187" i="1"/>
  <c r="O187" i="1"/>
  <c r="P187" i="1" s="1"/>
  <c r="N195" i="1"/>
  <c r="O195" i="1"/>
  <c r="O198" i="1" s="1"/>
  <c r="O199" i="1" s="1"/>
  <c r="N196" i="1"/>
  <c r="O196" i="1"/>
  <c r="P196" i="1" s="1"/>
  <c r="N197" i="1"/>
  <c r="P197" i="1" s="1"/>
  <c r="O197" i="1"/>
  <c r="N206" i="1"/>
  <c r="O206" i="1"/>
  <c r="O208" i="1" s="1"/>
  <c r="N207" i="1"/>
  <c r="P207" i="1" s="1"/>
  <c r="O207" i="1"/>
  <c r="N214" i="1"/>
  <c r="O214" i="1"/>
  <c r="N215" i="1"/>
  <c r="O215" i="1"/>
  <c r="P215" i="1"/>
  <c r="N216" i="1"/>
  <c r="O216" i="1"/>
  <c r="P216" i="1" s="1"/>
  <c r="N217" i="1"/>
  <c r="O217" i="1"/>
  <c r="N218" i="1"/>
  <c r="O218" i="1"/>
  <c r="N219" i="1"/>
  <c r="O219" i="1"/>
  <c r="P219" i="1"/>
  <c r="N227" i="1"/>
  <c r="O227" i="1"/>
  <c r="P227" i="1" s="1"/>
  <c r="P229" i="1" s="1"/>
  <c r="P230" i="1" s="1"/>
  <c r="N228" i="1"/>
  <c r="O228" i="1"/>
  <c r="P228" i="1"/>
  <c r="N237" i="1"/>
  <c r="O237" i="1"/>
  <c r="P237" i="1" s="1"/>
  <c r="N238" i="1"/>
  <c r="O238" i="1"/>
  <c r="N239" i="1"/>
  <c r="O239" i="1"/>
  <c r="N240" i="1"/>
  <c r="P240" i="1" s="1"/>
  <c r="O240" i="1"/>
  <c r="N241" i="1"/>
  <c r="P241" i="1" s="1"/>
  <c r="O241" i="1"/>
  <c r="N250" i="1"/>
  <c r="O250" i="1"/>
  <c r="N259" i="1"/>
  <c r="O259" i="1"/>
  <c r="N266" i="1"/>
  <c r="P266" i="1" s="1"/>
  <c r="P267" i="1" s="1"/>
  <c r="P268" i="1" s="1"/>
  <c r="O266" i="1"/>
  <c r="N274" i="1"/>
  <c r="O274" i="1"/>
  <c r="P274" i="1"/>
  <c r="N275" i="1"/>
  <c r="O275" i="1"/>
  <c r="P275" i="1"/>
  <c r="N276" i="1"/>
  <c r="O276" i="1"/>
  <c r="N288" i="1"/>
  <c r="P288" i="1"/>
  <c r="P289" i="1" s="1"/>
  <c r="P290" i="1" s="1"/>
  <c r="O288" i="1"/>
  <c r="N301" i="1"/>
  <c r="O301" i="1"/>
  <c r="N295" i="1"/>
  <c r="O295" i="1"/>
  <c r="N306" i="1"/>
  <c r="O306" i="1"/>
  <c r="O307" i="1" s="1"/>
  <c r="N117" i="1"/>
  <c r="P117" i="1" s="1"/>
  <c r="O117" i="1"/>
  <c r="N118" i="1"/>
  <c r="P118" i="1"/>
  <c r="O118" i="1"/>
  <c r="N119" i="1"/>
  <c r="O119" i="1"/>
  <c r="P119" i="1"/>
  <c r="N120" i="1"/>
  <c r="P120" i="1" s="1"/>
  <c r="O120" i="1"/>
  <c r="N121" i="1"/>
  <c r="P121" i="1" s="1"/>
  <c r="O121" i="1"/>
  <c r="N122" i="1"/>
  <c r="P122" i="1"/>
  <c r="O122" i="1"/>
  <c r="N123" i="1"/>
  <c r="O123" i="1"/>
  <c r="P123" i="1"/>
  <c r="N124" i="1"/>
  <c r="O124" i="1"/>
  <c r="P124" i="1"/>
  <c r="N125" i="1"/>
  <c r="P125" i="1" s="1"/>
  <c r="O125" i="1"/>
  <c r="N126" i="1"/>
  <c r="P126" i="1"/>
  <c r="O126" i="1"/>
  <c r="N127" i="1"/>
  <c r="O127" i="1"/>
  <c r="P127" i="1"/>
  <c r="N128" i="1"/>
  <c r="O128" i="1"/>
  <c r="P128" i="1"/>
  <c r="N129" i="1"/>
  <c r="P129" i="1" s="1"/>
  <c r="O129" i="1"/>
  <c r="N130" i="1"/>
  <c r="O130" i="1"/>
  <c r="O131" i="1" s="1"/>
  <c r="N135" i="1"/>
  <c r="P135" i="1" s="1"/>
  <c r="O135" i="1"/>
  <c r="N136" i="1"/>
  <c r="O136" i="1"/>
  <c r="P136" i="1" s="1"/>
  <c r="N137" i="1"/>
  <c r="O137" i="1"/>
  <c r="N138" i="1"/>
  <c r="P138" i="1"/>
  <c r="O138" i="1"/>
  <c r="N139" i="1"/>
  <c r="O139" i="1"/>
  <c r="N140" i="1"/>
  <c r="O140" i="1"/>
  <c r="P140" i="1" s="1"/>
  <c r="N141" i="1"/>
  <c r="P141" i="1" s="1"/>
  <c r="O141" i="1"/>
  <c r="N142" i="1"/>
  <c r="P142" i="1"/>
  <c r="O142" i="1"/>
  <c r="O81" i="1"/>
  <c r="O106" i="1"/>
  <c r="O157" i="1"/>
  <c r="O162" i="1"/>
  <c r="O178" i="1"/>
  <c r="O182" i="1"/>
  <c r="O188" i="1"/>
  <c r="O189" i="1"/>
  <c r="O210" i="1"/>
  <c r="O229" i="1"/>
  <c r="O230" i="1"/>
  <c r="O251" i="1"/>
  <c r="O260" i="1"/>
  <c r="O261" i="1" s="1"/>
  <c r="O267" i="1"/>
  <c r="O268" i="1" s="1"/>
  <c r="O277" i="1"/>
  <c r="O278" i="1" s="1"/>
  <c r="O289" i="1"/>
  <c r="O290" i="1" s="1"/>
  <c r="O302" i="1"/>
  <c r="O308" i="1" s="1"/>
  <c r="O296" i="1"/>
  <c r="N47" i="1"/>
  <c r="N53" i="1"/>
  <c r="N62" i="1"/>
  <c r="N111" i="1"/>
  <c r="N157" i="1"/>
  <c r="N162" i="1" s="1"/>
  <c r="N182" i="1"/>
  <c r="N188" i="1"/>
  <c r="N229" i="1"/>
  <c r="N230" i="1" s="1"/>
  <c r="N267" i="1"/>
  <c r="N268" i="1"/>
  <c r="N289" i="1"/>
  <c r="N290" i="1"/>
  <c r="M17" i="1"/>
  <c r="M18" i="1"/>
  <c r="M19" i="1"/>
  <c r="M20" i="1"/>
  <c r="M21" i="1"/>
  <c r="M28" i="1" s="1"/>
  <c r="M54" i="1" s="1"/>
  <c r="M22" i="1"/>
  <c r="M24" i="1"/>
  <c r="M25" i="1"/>
  <c r="M26" i="1"/>
  <c r="M27" i="1"/>
  <c r="M46" i="1"/>
  <c r="M47" i="1" s="1"/>
  <c r="M31" i="1"/>
  <c r="M41" i="1" s="1"/>
  <c r="M32" i="1"/>
  <c r="M33" i="1"/>
  <c r="M34" i="1"/>
  <c r="M35" i="1"/>
  <c r="M36" i="1"/>
  <c r="M37" i="1"/>
  <c r="M38" i="1"/>
  <c r="M39" i="1"/>
  <c r="M40" i="1"/>
  <c r="M52" i="1"/>
  <c r="M53" i="1"/>
  <c r="M60" i="1"/>
  <c r="M61" i="1"/>
  <c r="M62" i="1" s="1"/>
  <c r="M65" i="1"/>
  <c r="M66" i="1"/>
  <c r="M67" i="1"/>
  <c r="M68" i="1"/>
  <c r="M69" i="1"/>
  <c r="M70" i="1"/>
  <c r="M71" i="1"/>
  <c r="M76" i="1" s="1"/>
  <c r="M82" i="1" s="1"/>
  <c r="M72" i="1"/>
  <c r="M73" i="1"/>
  <c r="M74" i="1"/>
  <c r="M75" i="1"/>
  <c r="M79" i="1"/>
  <c r="M80" i="1"/>
  <c r="M81" i="1"/>
  <c r="M88" i="1"/>
  <c r="M99" i="1" s="1"/>
  <c r="M112" i="1" s="1"/>
  <c r="M89" i="1"/>
  <c r="M90" i="1"/>
  <c r="M91" i="1"/>
  <c r="M92" i="1"/>
  <c r="M93" i="1"/>
  <c r="M94" i="1"/>
  <c r="M95" i="1"/>
  <c r="M96" i="1"/>
  <c r="M97" i="1"/>
  <c r="M98" i="1"/>
  <c r="M104" i="1"/>
  <c r="M106" i="1" s="1"/>
  <c r="M105" i="1"/>
  <c r="M109" i="1"/>
  <c r="M111" i="1"/>
  <c r="M110" i="1"/>
  <c r="M156" i="1"/>
  <c r="M157" i="1" s="1"/>
  <c r="M162" i="1" s="1"/>
  <c r="M160" i="1"/>
  <c r="M161" i="1"/>
  <c r="M169" i="1"/>
  <c r="M170" i="1"/>
  <c r="M171" i="1"/>
  <c r="M172" i="1"/>
  <c r="M173" i="1"/>
  <c r="M174" i="1"/>
  <c r="M175" i="1"/>
  <c r="M177" i="1"/>
  <c r="M181" i="1"/>
  <c r="M182" i="1"/>
  <c r="M187" i="1"/>
  <c r="M188" i="1"/>
  <c r="M195" i="1"/>
  <c r="M197" i="1"/>
  <c r="M198" i="1" s="1"/>
  <c r="M199" i="1" s="1"/>
  <c r="M206" i="1"/>
  <c r="M208" i="1"/>
  <c r="M210" i="1" s="1"/>
  <c r="M214" i="1"/>
  <c r="M220" i="1" s="1"/>
  <c r="M221" i="1" s="1"/>
  <c r="M215" i="1"/>
  <c r="M216" i="1"/>
  <c r="M217" i="1"/>
  <c r="M218" i="1"/>
  <c r="M219" i="1"/>
  <c r="M227" i="1"/>
  <c r="M229" i="1" s="1"/>
  <c r="M230" i="1" s="1"/>
  <c r="M228" i="1"/>
  <c r="M237" i="1"/>
  <c r="M238" i="1"/>
  <c r="M239" i="1"/>
  <c r="M240" i="1"/>
  <c r="M241" i="1"/>
  <c r="M250" i="1"/>
  <c r="M251" i="1"/>
  <c r="M259" i="1"/>
  <c r="M260" i="1"/>
  <c r="M261" i="1" s="1"/>
  <c r="M266" i="1"/>
  <c r="M267" i="1" s="1"/>
  <c r="M268" i="1" s="1"/>
  <c r="M274" i="1"/>
  <c r="M275" i="1"/>
  <c r="M277" i="1" s="1"/>
  <c r="M278" i="1" s="1"/>
  <c r="M276" i="1"/>
  <c r="M288" i="1"/>
  <c r="M289" i="1" s="1"/>
  <c r="M290" i="1" s="1"/>
  <c r="M301" i="1"/>
  <c r="M302" i="1"/>
  <c r="M295" i="1"/>
  <c r="M296" i="1"/>
  <c r="M306" i="1"/>
  <c r="M307" i="1"/>
  <c r="M135" i="1"/>
  <c r="M146" i="1"/>
  <c r="M148" i="1" s="1"/>
  <c r="L41" i="1"/>
  <c r="L47" i="1"/>
  <c r="L28" i="1"/>
  <c r="L53" i="1"/>
  <c r="L54" i="1"/>
  <c r="L62" i="1"/>
  <c r="L76" i="1"/>
  <c r="L81" i="1"/>
  <c r="L82" i="1"/>
  <c r="L99" i="1"/>
  <c r="L106" i="1"/>
  <c r="L111" i="1"/>
  <c r="L112" i="1"/>
  <c r="L157" i="1"/>
  <c r="L161" i="1"/>
  <c r="L162" i="1" s="1"/>
  <c r="L311" i="1" s="1"/>
  <c r="L182" i="1"/>
  <c r="L189" i="1" s="1"/>
  <c r="L188" i="1"/>
  <c r="L199" i="1"/>
  <c r="L210" i="1"/>
  <c r="L220" i="1"/>
  <c r="L221" i="1"/>
  <c r="L230" i="1"/>
  <c r="L242" i="1"/>
  <c r="L252" i="1" s="1"/>
  <c r="L251" i="1"/>
  <c r="L261" i="1"/>
  <c r="L268" i="1"/>
  <c r="L277" i="1"/>
  <c r="L278" i="1"/>
  <c r="L289" i="1"/>
  <c r="L290" i="1"/>
  <c r="L302" i="1"/>
  <c r="L296" i="1"/>
  <c r="L307" i="1"/>
  <c r="L308" i="1"/>
  <c r="L131" i="1"/>
  <c r="L143" i="1"/>
  <c r="L148" i="1"/>
  <c r="K53" i="1"/>
  <c r="K54" i="1" s="1"/>
  <c r="K311" i="1" s="1"/>
  <c r="K47" i="1"/>
  <c r="K41" i="1"/>
  <c r="K28" i="1"/>
  <c r="K62" i="1"/>
  <c r="K76" i="1"/>
  <c r="K82" i="1"/>
  <c r="K99" i="1"/>
  <c r="K112" i="1" s="1"/>
  <c r="K106" i="1"/>
  <c r="K111" i="1"/>
  <c r="K157" i="1"/>
  <c r="K162" i="1" s="1"/>
  <c r="K161" i="1"/>
  <c r="K182" i="1"/>
  <c r="K189" i="1"/>
  <c r="K178" i="1"/>
  <c r="K199" i="1"/>
  <c r="K208" i="1"/>
  <c r="K210" i="1"/>
  <c r="K220" i="1"/>
  <c r="K221" i="1"/>
  <c r="K229" i="1"/>
  <c r="K230" i="1"/>
  <c r="K242" i="1"/>
  <c r="K251" i="1"/>
  <c r="K252" i="1"/>
  <c r="K261" i="1"/>
  <c r="K268" i="1"/>
  <c r="K277" i="1"/>
  <c r="K278" i="1"/>
  <c r="K289" i="1"/>
  <c r="K290" i="1" s="1"/>
  <c r="K302" i="1"/>
  <c r="K296" i="1"/>
  <c r="K308" i="1" s="1"/>
  <c r="K307" i="1"/>
  <c r="K131" i="1"/>
  <c r="K143" i="1"/>
  <c r="K148" i="1" s="1"/>
  <c r="J17" i="1"/>
  <c r="J18" i="1"/>
  <c r="J19" i="1"/>
  <c r="J20" i="1"/>
  <c r="J21" i="1"/>
  <c r="J22" i="1"/>
  <c r="J24" i="1"/>
  <c r="J25" i="1"/>
  <c r="J26" i="1"/>
  <c r="J27" i="1"/>
  <c r="J46" i="1"/>
  <c r="J47" i="1" s="1"/>
  <c r="J31" i="1"/>
  <c r="J32" i="1"/>
  <c r="J33" i="1"/>
  <c r="J34" i="1"/>
  <c r="J35" i="1"/>
  <c r="J36" i="1"/>
  <c r="J38" i="1"/>
  <c r="J39" i="1"/>
  <c r="J40" i="1"/>
  <c r="J51" i="1"/>
  <c r="J53" i="1" s="1"/>
  <c r="J52" i="1"/>
  <c r="J60" i="1"/>
  <c r="J62" i="1" s="1"/>
  <c r="J61" i="1"/>
  <c r="J65" i="1"/>
  <c r="J67" i="1"/>
  <c r="J68" i="1"/>
  <c r="J69" i="1"/>
  <c r="J70" i="1"/>
  <c r="J71" i="1"/>
  <c r="J72" i="1"/>
  <c r="J76" i="1" s="1"/>
  <c r="J82" i="1" s="1"/>
  <c r="J73" i="1"/>
  <c r="J74" i="1"/>
  <c r="J75" i="1"/>
  <c r="J79" i="1"/>
  <c r="J80" i="1"/>
  <c r="J81" i="1" s="1"/>
  <c r="J88" i="1"/>
  <c r="J89" i="1"/>
  <c r="J90" i="1"/>
  <c r="J91" i="1"/>
  <c r="J92" i="1"/>
  <c r="J93" i="1"/>
  <c r="J94" i="1"/>
  <c r="J95" i="1"/>
  <c r="J96" i="1"/>
  <c r="J97" i="1"/>
  <c r="J98" i="1"/>
  <c r="J104" i="1"/>
  <c r="J105" i="1"/>
  <c r="J106" i="1" s="1"/>
  <c r="J109" i="1"/>
  <c r="J111" i="1" s="1"/>
  <c r="J110" i="1"/>
  <c r="J156" i="1"/>
  <c r="J157" i="1"/>
  <c r="J162" i="1" s="1"/>
  <c r="J160" i="1"/>
  <c r="J161" i="1"/>
  <c r="J169" i="1"/>
  <c r="J178" i="1" s="1"/>
  <c r="J171" i="1"/>
  <c r="J173" i="1"/>
  <c r="J174" i="1"/>
  <c r="J175" i="1"/>
  <c r="J176" i="1"/>
  <c r="J177" i="1"/>
  <c r="J181" i="1"/>
  <c r="J182" i="1" s="1"/>
  <c r="J187" i="1"/>
  <c r="J188" i="1"/>
  <c r="J195" i="1"/>
  <c r="J198" i="1" s="1"/>
  <c r="J199" i="1" s="1"/>
  <c r="J197" i="1"/>
  <c r="J206" i="1"/>
  <c r="J208" i="1" s="1"/>
  <c r="J210" i="1" s="1"/>
  <c r="J214" i="1"/>
  <c r="J215" i="1"/>
  <c r="J216" i="1"/>
  <c r="J217" i="1"/>
  <c r="J220" i="1" s="1"/>
  <c r="J221" i="1" s="1"/>
  <c r="J218" i="1"/>
  <c r="J219" i="1"/>
  <c r="J227" i="1"/>
  <c r="J229" i="1"/>
  <c r="J230" i="1" s="1"/>
  <c r="J228" i="1"/>
  <c r="J237" i="1"/>
  <c r="J242" i="1"/>
  <c r="J252" i="1" s="1"/>
  <c r="J238" i="1"/>
  <c r="J239" i="1"/>
  <c r="J240" i="1"/>
  <c r="J241" i="1"/>
  <c r="J250" i="1"/>
  <c r="J251" i="1"/>
  <c r="J259" i="1"/>
  <c r="J260" i="1" s="1"/>
  <c r="J261" i="1" s="1"/>
  <c r="J266" i="1"/>
  <c r="J267" i="1"/>
  <c r="J268" i="1" s="1"/>
  <c r="J274" i="1"/>
  <c r="J277" i="1"/>
  <c r="J278" i="1"/>
  <c r="J275" i="1"/>
  <c r="J276" i="1"/>
  <c r="J288" i="1"/>
  <c r="J289" i="1"/>
  <c r="J290" i="1" s="1"/>
  <c r="J301" i="1"/>
  <c r="J302" i="1"/>
  <c r="J295" i="1"/>
  <c r="J296" i="1" s="1"/>
  <c r="J306" i="1"/>
  <c r="J307" i="1"/>
  <c r="J117" i="1"/>
  <c r="J118" i="1"/>
  <c r="J119" i="1"/>
  <c r="J120" i="1"/>
  <c r="J122" i="1"/>
  <c r="J123" i="1"/>
  <c r="J124" i="1"/>
  <c r="J125" i="1"/>
  <c r="J126" i="1"/>
  <c r="J127" i="1"/>
  <c r="J128" i="1"/>
  <c r="J129" i="1"/>
  <c r="J130" i="1"/>
  <c r="J135" i="1"/>
  <c r="J136" i="1"/>
  <c r="J137" i="1"/>
  <c r="J143" i="1" s="1"/>
  <c r="J138" i="1"/>
  <c r="J139" i="1"/>
  <c r="J140" i="1"/>
  <c r="J141" i="1"/>
  <c r="J142" i="1"/>
  <c r="J147" i="1"/>
  <c r="I28" i="1"/>
  <c r="I47" i="1"/>
  <c r="I53" i="1"/>
  <c r="I62" i="1"/>
  <c r="I82" i="1"/>
  <c r="I76" i="1"/>
  <c r="I99" i="1"/>
  <c r="I112" i="1"/>
  <c r="I106" i="1"/>
  <c r="I111" i="1"/>
  <c r="I162" i="1"/>
  <c r="I178" i="1"/>
  <c r="I189" i="1" s="1"/>
  <c r="I182" i="1"/>
  <c r="I199" i="1"/>
  <c r="I208" i="1"/>
  <c r="I210" i="1" s="1"/>
  <c r="I220" i="1"/>
  <c r="I221" i="1"/>
  <c r="I230" i="1"/>
  <c r="I242" i="1"/>
  <c r="I251" i="1"/>
  <c r="I252" i="1"/>
  <c r="I261" i="1"/>
  <c r="I268" i="1"/>
  <c r="I277" i="1"/>
  <c r="I278" i="1"/>
  <c r="I290" i="1"/>
  <c r="I302" i="1"/>
  <c r="I296" i="1"/>
  <c r="I307" i="1"/>
  <c r="I308" i="1"/>
  <c r="I131" i="1"/>
  <c r="I143" i="1"/>
  <c r="I148" i="1"/>
  <c r="H28" i="1"/>
  <c r="H47" i="1"/>
  <c r="H41" i="1"/>
  <c r="H53" i="1"/>
  <c r="H62" i="1"/>
  <c r="H76" i="1"/>
  <c r="H82" i="1"/>
  <c r="H99" i="1"/>
  <c r="H112" i="1" s="1"/>
  <c r="H106" i="1"/>
  <c r="H111" i="1"/>
  <c r="H162" i="1"/>
  <c r="H178" i="1"/>
  <c r="H182" i="1"/>
  <c r="H189" i="1"/>
  <c r="H199" i="1"/>
  <c r="H210" i="1"/>
  <c r="H221" i="1"/>
  <c r="H230" i="1"/>
  <c r="H242" i="1"/>
  <c r="H252" i="1" s="1"/>
  <c r="H261" i="1"/>
  <c r="H268" i="1"/>
  <c r="H277" i="1"/>
  <c r="H278" i="1" s="1"/>
  <c r="H290" i="1"/>
  <c r="H302" i="1"/>
  <c r="H308" i="1" s="1"/>
  <c r="H296" i="1"/>
  <c r="H307" i="1"/>
  <c r="H131" i="1"/>
  <c r="H143" i="1"/>
  <c r="H148" i="1" s="1"/>
  <c r="G17" i="1"/>
  <c r="G18" i="1"/>
  <c r="G19" i="1"/>
  <c r="G20" i="1"/>
  <c r="G21" i="1"/>
  <c r="G22" i="1"/>
  <c r="G23" i="1"/>
  <c r="G24" i="1"/>
  <c r="G25" i="1"/>
  <c r="G26" i="1"/>
  <c r="G27" i="1"/>
  <c r="G28" i="1"/>
  <c r="G46" i="1"/>
  <c r="G47" i="1"/>
  <c r="G31" i="1"/>
  <c r="G33" i="1"/>
  <c r="G34" i="1"/>
  <c r="G35" i="1"/>
  <c r="G36" i="1"/>
  <c r="G37" i="1"/>
  <c r="G38" i="1"/>
  <c r="G39" i="1"/>
  <c r="G40" i="1"/>
  <c r="G51" i="1"/>
  <c r="G52" i="1"/>
  <c r="G53" i="1"/>
  <c r="G60" i="1"/>
  <c r="G61" i="1"/>
  <c r="G62" i="1"/>
  <c r="G66" i="1"/>
  <c r="G76" i="1" s="1"/>
  <c r="G67" i="1"/>
  <c r="G68" i="1"/>
  <c r="G69" i="1"/>
  <c r="G70" i="1"/>
  <c r="G71" i="1"/>
  <c r="G72" i="1"/>
  <c r="G73" i="1"/>
  <c r="G74" i="1"/>
  <c r="G75" i="1"/>
  <c r="G79" i="1"/>
  <c r="G81" i="1"/>
  <c r="G80" i="1"/>
  <c r="G88" i="1"/>
  <c r="G89" i="1"/>
  <c r="G90" i="1"/>
  <c r="G91" i="1"/>
  <c r="G92" i="1"/>
  <c r="G93" i="1"/>
  <c r="G94" i="1"/>
  <c r="G95" i="1"/>
  <c r="G96" i="1"/>
  <c r="G97" i="1"/>
  <c r="G98" i="1"/>
  <c r="G104" i="1"/>
  <c r="G106" i="1"/>
  <c r="G105" i="1"/>
  <c r="G109" i="1"/>
  <c r="G110" i="1"/>
  <c r="G111" i="1"/>
  <c r="G156" i="1"/>
  <c r="G157" i="1"/>
  <c r="G160" i="1"/>
  <c r="G161" i="1"/>
  <c r="G162" i="1" s="1"/>
  <c r="G169" i="1"/>
  <c r="G171" i="1"/>
  <c r="G172" i="1"/>
  <c r="G173" i="1"/>
  <c r="G174" i="1"/>
  <c r="G175" i="1"/>
  <c r="G176" i="1"/>
  <c r="G177" i="1"/>
  <c r="G181" i="1"/>
  <c r="G182" i="1"/>
  <c r="G187" i="1"/>
  <c r="G188" i="1" s="1"/>
  <c r="G195" i="1"/>
  <c r="G197" i="1"/>
  <c r="G198" i="1"/>
  <c r="G199" i="1" s="1"/>
  <c r="G206" i="1"/>
  <c r="G208" i="1" s="1"/>
  <c r="G210" i="1" s="1"/>
  <c r="G207" i="1"/>
  <c r="G214" i="1"/>
  <c r="G215" i="1"/>
  <c r="G220" i="1" s="1"/>
  <c r="G221" i="1" s="1"/>
  <c r="G216" i="1"/>
  <c r="G217" i="1"/>
  <c r="G218" i="1"/>
  <c r="G219" i="1"/>
  <c r="G227" i="1"/>
  <c r="G229" i="1" s="1"/>
  <c r="G230" i="1" s="1"/>
  <c r="G228" i="1"/>
  <c r="G237" i="1"/>
  <c r="G238" i="1"/>
  <c r="G239" i="1"/>
  <c r="G240" i="1"/>
  <c r="G242" i="1" s="1"/>
  <c r="G252" i="1" s="1"/>
  <c r="G241" i="1"/>
  <c r="G250" i="1"/>
  <c r="G251" i="1"/>
  <c r="G259" i="1"/>
  <c r="G260" i="1"/>
  <c r="G261" i="1" s="1"/>
  <c r="G267" i="1"/>
  <c r="G268" i="1"/>
  <c r="G274" i="1"/>
  <c r="G277" i="1" s="1"/>
  <c r="G278" i="1"/>
  <c r="G275" i="1"/>
  <c r="G276" i="1"/>
  <c r="G288" i="1"/>
  <c r="G289" i="1"/>
  <c r="G290" i="1" s="1"/>
  <c r="G301" i="1"/>
  <c r="G302" i="1" s="1"/>
  <c r="G295" i="1"/>
  <c r="G296" i="1" s="1"/>
  <c r="G308" i="1" s="1"/>
  <c r="G306" i="1"/>
  <c r="G307" i="1"/>
  <c r="G117" i="1"/>
  <c r="G131" i="1" s="1"/>
  <c r="G118" i="1"/>
  <c r="G120" i="1"/>
  <c r="G121" i="1"/>
  <c r="G122" i="1"/>
  <c r="G123" i="1"/>
  <c r="G124" i="1"/>
  <c r="G125" i="1"/>
  <c r="G126" i="1"/>
  <c r="G127" i="1"/>
  <c r="G128" i="1"/>
  <c r="G129" i="1"/>
  <c r="G130" i="1"/>
  <c r="G135" i="1"/>
  <c r="G136" i="1"/>
  <c r="G143" i="1" s="1"/>
  <c r="G137" i="1"/>
  <c r="G138" i="1"/>
  <c r="G140" i="1"/>
  <c r="G141" i="1"/>
  <c r="G142" i="1"/>
  <c r="G146" i="1"/>
  <c r="G147" i="1"/>
  <c r="F28" i="1"/>
  <c r="F54" i="1" s="1"/>
  <c r="F311" i="1" s="1"/>
  <c r="F47" i="1"/>
  <c r="F41" i="1"/>
  <c r="F53" i="1"/>
  <c r="F62" i="1"/>
  <c r="F76" i="1"/>
  <c r="F81" i="1"/>
  <c r="F82" i="1"/>
  <c r="F99" i="1"/>
  <c r="F106" i="1"/>
  <c r="F111" i="1"/>
  <c r="F112" i="1"/>
  <c r="F157" i="1"/>
  <c r="F161" i="1"/>
  <c r="F162" i="1"/>
  <c r="F178" i="1"/>
  <c r="F189" i="1" s="1"/>
  <c r="F182" i="1"/>
  <c r="F188" i="1"/>
  <c r="F198" i="1"/>
  <c r="F199" i="1" s="1"/>
  <c r="F208" i="1"/>
  <c r="F210" i="1"/>
  <c r="F220" i="1"/>
  <c r="F221" i="1" s="1"/>
  <c r="F229" i="1"/>
  <c r="F230" i="1"/>
  <c r="F242" i="1"/>
  <c r="F252" i="1" s="1"/>
  <c r="F251" i="1"/>
  <c r="F260" i="1"/>
  <c r="F261" i="1"/>
  <c r="F267" i="1"/>
  <c r="F268" i="1" s="1"/>
  <c r="F277" i="1"/>
  <c r="F278" i="1"/>
  <c r="F289" i="1"/>
  <c r="F290" i="1" s="1"/>
  <c r="F302" i="1"/>
  <c r="F296" i="1"/>
  <c r="F308" i="1" s="1"/>
  <c r="F307" i="1"/>
  <c r="F131" i="1"/>
  <c r="F143" i="1"/>
  <c r="F148" i="1" s="1"/>
  <c r="F147" i="1"/>
  <c r="E302" i="1"/>
  <c r="E296" i="1"/>
  <c r="E308" i="1" s="1"/>
  <c r="E307" i="1"/>
  <c r="E289" i="1"/>
  <c r="E290" i="1"/>
  <c r="E277" i="1"/>
  <c r="E278" i="1" s="1"/>
  <c r="E267" i="1"/>
  <c r="E268" i="1" s="1"/>
  <c r="E260" i="1"/>
  <c r="E261" i="1" s="1"/>
  <c r="E242" i="1"/>
  <c r="E252" i="1"/>
  <c r="E251" i="1"/>
  <c r="E229" i="1"/>
  <c r="E230" i="1"/>
  <c r="E220" i="1"/>
  <c r="E221" i="1" s="1"/>
  <c r="E208" i="1"/>
  <c r="E210" i="1"/>
  <c r="E198" i="1"/>
  <c r="E199" i="1" s="1"/>
  <c r="E178" i="1"/>
  <c r="E182" i="1"/>
  <c r="E189" i="1" s="1"/>
  <c r="E188" i="1"/>
  <c r="E157" i="1"/>
  <c r="E161" i="1"/>
  <c r="E162" i="1" s="1"/>
  <c r="E131" i="1"/>
  <c r="E143" i="1"/>
  <c r="E147" i="1"/>
  <c r="E148" i="1" s="1"/>
  <c r="E99" i="1"/>
  <c r="E106" i="1"/>
  <c r="E111" i="1"/>
  <c r="E112" i="1" s="1"/>
  <c r="E62" i="1"/>
  <c r="E76" i="1"/>
  <c r="E81" i="1"/>
  <c r="E82" i="1" s="1"/>
  <c r="E28" i="1"/>
  <c r="E47" i="1"/>
  <c r="E41" i="1"/>
  <c r="E54" i="1" s="1"/>
  <c r="E53" i="1"/>
  <c r="M186" i="1"/>
  <c r="J186" i="1"/>
  <c r="G186" i="1"/>
  <c r="M185" i="1"/>
  <c r="J185" i="1"/>
  <c r="G185" i="1"/>
  <c r="P160" i="1"/>
  <c r="N146" i="1"/>
  <c r="O146" i="1"/>
  <c r="P146" i="1" s="1"/>
  <c r="M136" i="1"/>
  <c r="M143" i="1" s="1"/>
  <c r="M137" i="1"/>
  <c r="M138" i="1"/>
  <c r="M139" i="1"/>
  <c r="M140" i="1"/>
  <c r="M141" i="1"/>
  <c r="M142" i="1"/>
  <c r="M117" i="1"/>
  <c r="M131" i="1" s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45" i="1"/>
  <c r="J45" i="1"/>
  <c r="G45" i="1"/>
  <c r="G82" i="1"/>
  <c r="J189" i="1"/>
  <c r="M308" i="1"/>
  <c r="J308" i="1"/>
  <c r="E311" i="1" l="1"/>
  <c r="P131" i="1"/>
  <c r="P148" i="1" s="1"/>
  <c r="G148" i="1"/>
  <c r="P99" i="1"/>
  <c r="G54" i="1"/>
  <c r="G311" i="1" s="1"/>
  <c r="P295" i="1"/>
  <c r="P296" i="1" s="1"/>
  <c r="N296" i="1"/>
  <c r="N198" i="1"/>
  <c r="N199" i="1" s="1"/>
  <c r="P195" i="1"/>
  <c r="P198" i="1" s="1"/>
  <c r="P199" i="1" s="1"/>
  <c r="O111" i="1"/>
  <c r="P109" i="1"/>
  <c r="P111" i="1" s="1"/>
  <c r="P81" i="1"/>
  <c r="G41" i="1"/>
  <c r="J28" i="1"/>
  <c r="P239" i="1"/>
  <c r="O242" i="1"/>
  <c r="O252" i="1" s="1"/>
  <c r="O220" i="1"/>
  <c r="O221" i="1" s="1"/>
  <c r="P22" i="1"/>
  <c r="G178" i="1"/>
  <c r="G189" i="1" s="1"/>
  <c r="H54" i="1"/>
  <c r="H311" i="1" s="1"/>
  <c r="J131" i="1"/>
  <c r="J148" i="1" s="1"/>
  <c r="M178" i="1"/>
  <c r="M189" i="1" s="1"/>
  <c r="M311" i="1" s="1"/>
  <c r="N131" i="1"/>
  <c r="N99" i="1"/>
  <c r="P139" i="1"/>
  <c r="O143" i="1"/>
  <c r="O148" i="1" s="1"/>
  <c r="P276" i="1"/>
  <c r="P277" i="1" s="1"/>
  <c r="P278" i="1" s="1"/>
  <c r="N277" i="1"/>
  <c r="N278" i="1" s="1"/>
  <c r="N220" i="1"/>
  <c r="N221" i="1" s="1"/>
  <c r="P217" i="1"/>
  <c r="P105" i="1"/>
  <c r="P106" i="1" s="1"/>
  <c r="N106" i="1"/>
  <c r="O82" i="1"/>
  <c r="P35" i="1"/>
  <c r="P41" i="1" s="1"/>
  <c r="N41" i="1"/>
  <c r="M242" i="1"/>
  <c r="M252" i="1" s="1"/>
  <c r="P137" i="1"/>
  <c r="P143" i="1" s="1"/>
  <c r="N143" i="1"/>
  <c r="N251" i="1"/>
  <c r="P250" i="1"/>
  <c r="P251" i="1" s="1"/>
  <c r="P238" i="1"/>
  <c r="N242" i="1"/>
  <c r="N252" i="1" s="1"/>
  <c r="G99" i="1"/>
  <c r="G112" i="1" s="1"/>
  <c r="I54" i="1"/>
  <c r="I311" i="1" s="1"/>
  <c r="J99" i="1"/>
  <c r="J112" i="1" s="1"/>
  <c r="P218" i="1"/>
  <c r="P74" i="1"/>
  <c r="N76" i="1"/>
  <c r="N82" i="1" s="1"/>
  <c r="P69" i="1"/>
  <c r="P76" i="1" s="1"/>
  <c r="P82" i="1" s="1"/>
  <c r="O28" i="1"/>
  <c r="O54" i="1" s="1"/>
  <c r="J41" i="1"/>
  <c r="N208" i="1"/>
  <c r="N210" i="1" s="1"/>
  <c r="P130" i="1"/>
  <c r="P306" i="1"/>
  <c r="N307" i="1"/>
  <c r="P307" i="1" s="1"/>
  <c r="P301" i="1"/>
  <c r="P302" i="1" s="1"/>
  <c r="N302" i="1"/>
  <c r="N308" i="1" s="1"/>
  <c r="P259" i="1"/>
  <c r="P260" i="1" s="1"/>
  <c r="P261" i="1" s="1"/>
  <c r="N260" i="1"/>
  <c r="N261" i="1" s="1"/>
  <c r="P214" i="1"/>
  <c r="P206" i="1"/>
  <c r="P208" i="1" s="1"/>
  <c r="P210" i="1" s="1"/>
  <c r="N178" i="1"/>
  <c r="N189" i="1" s="1"/>
  <c r="P173" i="1"/>
  <c r="P178" i="1" s="1"/>
  <c r="P189" i="1" s="1"/>
  <c r="P90" i="1"/>
  <c r="O99" i="1"/>
  <c r="O112" i="1" s="1"/>
  <c r="N81" i="1"/>
  <c r="P80" i="1"/>
  <c r="P52" i="1"/>
  <c r="P53" i="1" s="1"/>
  <c r="P37" i="1"/>
  <c r="P46" i="1"/>
  <c r="P47" i="1" s="1"/>
  <c r="O47" i="1"/>
  <c r="P20" i="1"/>
  <c r="N28" i="1"/>
  <c r="N54" i="1" s="1"/>
  <c r="P18" i="1"/>
  <c r="P28" i="1" s="1"/>
  <c r="P54" i="1" s="1"/>
  <c r="P112" i="1" l="1"/>
  <c r="P242" i="1"/>
  <c r="P252" i="1" s="1"/>
  <c r="J54" i="1"/>
  <c r="J311" i="1" s="1"/>
  <c r="P220" i="1"/>
  <c r="P221" i="1" s="1"/>
  <c r="P311" i="1" s="1"/>
  <c r="P308" i="1"/>
  <c r="N112" i="1"/>
  <c r="O311" i="1"/>
  <c r="N311" i="1"/>
  <c r="N148" i="1"/>
</calcChain>
</file>

<file path=xl/sharedStrings.xml><?xml version="1.0" encoding="utf-8"?>
<sst xmlns="http://schemas.openxmlformats.org/spreadsheetml/2006/main" count="973" uniqueCount="196">
  <si>
    <t>INFORME DE MATRICULA</t>
  </si>
  <si>
    <r>
      <t xml:space="preserve">NOMBRE DE LA INSTITUCION : </t>
    </r>
    <r>
      <rPr>
        <b/>
        <sz val="16"/>
        <rFont val="Calibri"/>
        <family val="2"/>
      </rPr>
      <t>UNIVERSIDAD AUTÓNOMA DE CHIAPAS</t>
    </r>
  </si>
  <si>
    <t>FECHA DE CAPTURA: 08/10/2012</t>
  </si>
  <si>
    <t>Informe Reportado del Semestre:</t>
  </si>
  <si>
    <t>1°</t>
  </si>
  <si>
    <t>2°</t>
  </si>
  <si>
    <t>3°</t>
  </si>
  <si>
    <t>4°</t>
  </si>
  <si>
    <t>MODALIDAD ESCOLARIZADA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</si>
  <si>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</si>
  <si>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</si>
  <si>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</si>
  <si>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</si>
  <si>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</si>
  <si>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</si>
  <si>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</si>
  <si>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</si>
  <si>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</si>
  <si>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</si>
  <si>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</si>
  <si>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</si>
  <si>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</si>
  <si>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</si>
  <si>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</si>
  <si>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</si>
  <si>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</si>
  <si>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</si>
  <si>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</si>
  <si>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</si>
  <si>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</si>
  <si>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Escuela de Lenguas Tuxtla</t>
  </si>
  <si>
    <t>Enseñanza del Frances</t>
  </si>
  <si>
    <t>Ingeniería Civil (Plan liquidación)</t>
  </si>
  <si>
    <t>Facultad de Ingeniería</t>
  </si>
  <si>
    <t xml:space="preserve">Ingeniería Civil </t>
  </si>
  <si>
    <t>Física</t>
  </si>
  <si>
    <t>Centro de estudios en Física y Matemáticas Básicas y Aplicadas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</si>
  <si>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</si>
  <si>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</si>
  <si>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</si>
  <si>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</si>
  <si>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</si>
  <si>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</si>
  <si>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</si>
  <si>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</si>
  <si>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</si>
  <si>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</si>
  <si>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DES Ciencias Administrativas y Contables</t>
  </si>
  <si>
    <t>Arquitectura y Urbanismo</t>
  </si>
  <si>
    <t>Matemática Educativa</t>
  </si>
  <si>
    <t>Calidad del Agua</t>
  </si>
  <si>
    <t>Construcción</t>
  </si>
  <si>
    <t>Hidráulica</t>
  </si>
  <si>
    <t>ESPECIALIDAD</t>
  </si>
  <si>
    <t>Didáctica de las matemáticas</t>
  </si>
  <si>
    <t>Proyectos de Arquitectura y Urbanismo</t>
  </si>
  <si>
    <t>DOCTORADO</t>
  </si>
  <si>
    <t>Institucional en Ingeniería Civil CUMEX</t>
  </si>
  <si>
    <t>DES Ingenieria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</si>
  <si>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</si>
  <si>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</si>
  <si>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</si>
  <si>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</si>
  <si>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</si>
  <si>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</si>
  <si>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</si>
  <si>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Epidemiología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</si>
  <si>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</si>
  <si>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</si>
  <si>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</si>
  <si>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</si>
  <si>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</si>
  <si>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</si>
  <si>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Urgencias Médicas</t>
  </si>
  <si>
    <t>Medicina Interna</t>
  </si>
  <si>
    <t>Sanidad Animal</t>
  </si>
  <si>
    <t>Ortopedia</t>
  </si>
  <si>
    <t>Docencia en Ciencias de la Salud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</si>
  <si>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</si>
  <si>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</si>
  <si>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</si>
  <si>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</si>
  <si>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</si>
  <si>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Instituto de Estudios Indígenas</t>
  </si>
  <si>
    <t>Derecho</t>
  </si>
  <si>
    <t>Facultad de Derecho</t>
  </si>
  <si>
    <t>Antropología Social (Plan liquidación)</t>
  </si>
  <si>
    <t>Facultad de Ciencias Sociales</t>
  </si>
  <si>
    <t xml:space="preserve">Antropología Social </t>
  </si>
  <si>
    <t>Economía (Plan liquidación)</t>
  </si>
  <si>
    <t>Economía</t>
  </si>
  <si>
    <t>Historia (Plan liquidación)</t>
  </si>
  <si>
    <t>Historia</t>
  </si>
  <si>
    <t>Sociología (Plan liquidación)</t>
  </si>
  <si>
    <t>Sociologia</t>
  </si>
  <si>
    <t>Derecho Constitucional y Amparo</t>
  </si>
  <si>
    <t>Desarrollo Local</t>
  </si>
  <si>
    <t>Derechos Humanos</t>
  </si>
  <si>
    <t>DES Ciencias Sociales y Humanidades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</si>
  <si>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</si>
  <si>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</si>
  <si>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</si>
  <si>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</si>
  <si>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</si>
  <si>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</si>
  <si>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Agronegocios (plan liquidaciòn)</t>
  </si>
  <si>
    <t>Comercio Internacional (Plan liquidación)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</si>
  <si>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</si>
  <si>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</si>
  <si>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</si>
  <si>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</si>
  <si>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</si>
  <si>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</si>
  <si>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</si>
  <si>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</si>
  <si>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</si>
  <si>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Centro de Biociencias</t>
  </si>
  <si>
    <t>Ingeniero Biotecnólogo</t>
  </si>
  <si>
    <t>Personal</t>
  </si>
  <si>
    <t>Facultad de Ciencias de la Admón.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</si>
  <si>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</si>
  <si>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</si>
  <si>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</si>
  <si>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</si>
  <si>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</si>
  <si>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</si>
  <si>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</si>
  <si>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</si>
  <si>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</si>
  <si>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</si>
  <si>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</si>
  <si>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</si>
  <si>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</si>
  <si>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</si>
  <si>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(plan  liquidación)</t>
  </si>
  <si>
    <t>Bibliotecología y Gestión de la Información</t>
  </si>
  <si>
    <t>Ciencias de la Comunicación</t>
  </si>
  <si>
    <t>Comunicación</t>
  </si>
  <si>
    <t>Lengua y Literatura Hispanoamericana</t>
  </si>
  <si>
    <t>Lengua y Literatura Hispanoamericanas</t>
  </si>
  <si>
    <t>Pedagogìa</t>
  </si>
  <si>
    <t>Pedagogía (Plan liquidaciòn)</t>
  </si>
  <si>
    <t>Especialidad en Procesos Culturales lecto-escritores</t>
  </si>
  <si>
    <t>Tuxtla Gutiérrez</t>
  </si>
  <si>
    <t>Educación con Esp. en Docencia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</si>
  <si>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</si>
  <si>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</si>
  <si>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</si>
  <si>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</si>
  <si>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</si>
  <si>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 (plan  liquidación)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</si>
  <si>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</si>
  <si>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</si>
  <si>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</si>
  <si>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</si>
  <si>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</si>
  <si>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</si>
  <si>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</si>
  <si>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Ingeniería Agroindustrial</t>
  </si>
  <si>
    <t>Coordinación Ingeniería Agroindustrial</t>
  </si>
  <si>
    <t>Tonalá</t>
  </si>
  <si>
    <t>Gestion Turística</t>
  </si>
  <si>
    <t xml:space="preserve">NOMBRE DEL CAMPUS: </t>
  </si>
  <si>
    <t>Ingeniería en Agronomía</t>
  </si>
  <si>
    <t>Centro Mezcalapa de Estudios Agropecuarios</t>
  </si>
  <si>
    <t>Copainalá</t>
  </si>
  <si>
    <t>NOMBRE DEL CAMPUS: XI</t>
  </si>
  <si>
    <t>Centro Maya de Estudios Agropecuarios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</si>
  <si>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</si>
  <si>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</si>
  <si>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</si>
  <si>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</si>
  <si>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</si>
  <si>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</si>
  <si>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MODALIDAD: NO ESCOLARIZADA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</si>
  <si>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</si>
  <si>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</si>
  <si>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</si>
  <si>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</si>
  <si>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</si>
  <si>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Gerencia Social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</si>
  <si>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</si>
  <si>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</si>
  <si>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</si>
  <si>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</si>
  <si>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</si>
  <si>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>MTRO. GONZALO ESTEBAN GIRÓN AGUIAR</t>
  </si>
  <si>
    <t xml:space="preserve">              MTRA. GUADALUPE GUILLEN DÍAZ</t>
  </si>
  <si>
    <t>_________________________________________</t>
  </si>
  <si>
    <t xml:space="preserve">           ____________________________________</t>
  </si>
  <si>
    <t>DIRECTOR DE SERVICIOS ESCOLARES</t>
  </si>
  <si>
    <t>JEFE DEL DEPARTAMENTO DE CONTROL ESCOLAR</t>
  </si>
  <si>
    <t>Agronegocios</t>
  </si>
  <si>
    <t>Centro de Estudios para la Construcción de Ciudadanía y Seguridad (CECOCISE)</t>
  </si>
  <si>
    <t>Informe Trimestral Reportado para entrega a la SEP</t>
  </si>
  <si>
    <t>Fuente: Base de datos del Sauce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</si>
</sst>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11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Arial TUR"/>
    </font>
    <font>
      <b/>
      <sz val="11"/>
      <name val="Calibri"/>
      <family val="2"/>
    </font>
    <font>
      <sz val="1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48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 applyBorder="1"/>
    <xf numFmtId="0" fontId="3" fillId="0" borderId="0" xfId="0" applyFont="1"/>
    <xf numFmtId="0" fontId="6" fillId="0" borderId="0" xfId="0" applyFont="1" applyBorder="1"/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3" xfId="0" applyFont="1" applyBorder="1"/>
    <xf numFmtId="0" fontId="7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15" fontId="7" fillId="0" borderId="5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2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wrapText="1"/>
    </xf>
    <xf numFmtId="0" fontId="13" fillId="0" borderId="15" xfId="0" applyFont="1" applyBorder="1" applyAlignment="1"/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1" fillId="2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 wrapText="1"/>
    </xf>
    <xf numFmtId="0" fontId="1" fillId="0" borderId="13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Border="1" applyAlignment="1">
      <alignment horizontal="left" wrapText="1"/>
    </xf>
    <xf numFmtId="0" fontId="11" fillId="2" borderId="5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 wrapText="1"/>
    </xf>
    <xf numFmtId="0" fontId="1" fillId="0" borderId="5" xfId="0" quotePrefix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2" xfId="0" applyFont="1" applyBorder="1" applyAlignment="1">
      <alignment horizontal="left" wrapText="1"/>
    </xf>
    <xf numFmtId="0" fontId="11" fillId="2" borderId="23" xfId="0" applyFont="1" applyFill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 horizontal="right" wrapText="1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5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0" borderId="4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3" fillId="0" borderId="5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1" fillId="0" borderId="3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3" fillId="0" borderId="7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3" fillId="0" borderId="3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quotePrefix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7" xfId="0" applyFont="1" applyBorder="1"/>
    <xf numFmtId="0" fontId="1" fillId="0" borderId="36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quotePrefix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3" fillId="0" borderId="3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" fillId="0" borderId="29" xfId="0" applyFont="1" applyBorder="1" applyAlignment="1">
      <alignment horizontal="right" vertical="center"/>
    </xf>
    <xf numFmtId="0" fontId="1" fillId="0" borderId="14" xfId="0" applyFont="1" applyBorder="1" applyAlignment="1">
      <alignment horizontal="left" wrapText="1"/>
    </xf>
    <xf numFmtId="0" fontId="1" fillId="0" borderId="35" xfId="0" applyFont="1" applyBorder="1"/>
    <xf numFmtId="0" fontId="1" fillId="0" borderId="28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3" fillId="0" borderId="9" xfId="0" applyFont="1" applyBorder="1" applyAlignment="1">
      <alignment horizontal="left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right"/>
    </xf>
    <xf numFmtId="0" fontId="1" fillId="0" borderId="16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3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" fillId="0" borderId="29" xfId="0" applyFont="1" applyBorder="1" applyAlignment="1">
      <alignment horizontal="right" wrapText="1"/>
    </xf>
    <xf numFmtId="0" fontId="1" fillId="0" borderId="20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" fillId="0" borderId="14" xfId="0" applyFont="1" applyBorder="1" applyAlignment="1">
      <alignment horizontal="right" wrapText="1"/>
    </xf>
    <xf numFmtId="0" fontId="13" fillId="0" borderId="6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35" xfId="0" applyFont="1" applyBorder="1" applyAlignment="1"/>
    <xf numFmtId="0" fontId="1" fillId="0" borderId="28" xfId="0" applyFont="1" applyBorder="1"/>
    <xf numFmtId="0" fontId="1" fillId="0" borderId="28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3" fillId="0" borderId="41" xfId="0" applyFont="1" applyBorder="1" applyAlignment="1">
      <alignment horizontal="right"/>
    </xf>
    <xf numFmtId="0" fontId="1" fillId="0" borderId="42" xfId="0" applyFont="1" applyBorder="1" applyAlignment="1">
      <alignment horizontal="center" wrapText="1"/>
    </xf>
    <xf numFmtId="0" fontId="1" fillId="0" borderId="42" xfId="0" applyFont="1" applyBorder="1"/>
    <xf numFmtId="0" fontId="1" fillId="0" borderId="42" xfId="0" applyFont="1" applyBorder="1" applyAlignment="1">
      <alignment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1" fillId="0" borderId="28" xfId="0" applyFont="1" applyFill="1" applyBorder="1" applyAlignment="1"/>
    <xf numFmtId="0" fontId="1" fillId="0" borderId="5" xfId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29" xfId="0" applyFont="1" applyBorder="1" applyAlignment="1">
      <alignment wrapText="1"/>
    </xf>
    <xf numFmtId="0" fontId="1" fillId="0" borderId="23" xfId="0" applyFont="1" applyBorder="1"/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23" xfId="0" applyFont="1" applyBorder="1" applyAlignment="1"/>
    <xf numFmtId="0" fontId="1" fillId="0" borderId="2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right" vertical="center"/>
    </xf>
    <xf numFmtId="0" fontId="1" fillId="0" borderId="45" xfId="0" applyFont="1" applyBorder="1" applyAlignment="1">
      <alignment vertical="center"/>
    </xf>
    <xf numFmtId="0" fontId="1" fillId="0" borderId="37" xfId="0" applyFont="1" applyFill="1" applyBorder="1" applyAlignment="1">
      <alignment horizontal="right" vertical="center"/>
    </xf>
    <xf numFmtId="0" fontId="1" fillId="0" borderId="16" xfId="0" applyFont="1" applyFill="1" applyBorder="1"/>
    <xf numFmtId="0" fontId="1" fillId="0" borderId="3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13" fillId="0" borderId="46" xfId="0" applyFont="1" applyBorder="1" applyAlignment="1">
      <alignment horizontal="right" wrapText="1"/>
    </xf>
    <xf numFmtId="0" fontId="1" fillId="0" borderId="46" xfId="0" applyFont="1" applyBorder="1"/>
    <xf numFmtId="0" fontId="1" fillId="0" borderId="47" xfId="0" applyFont="1" applyBorder="1"/>
    <xf numFmtId="0" fontId="14" fillId="0" borderId="0" xfId="0" applyFont="1"/>
    <xf numFmtId="0" fontId="14" fillId="0" borderId="0" xfId="0" applyFont="1" applyBorder="1"/>
    <xf numFmtId="0" fontId="11" fillId="2" borderId="18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48" xfId="0" applyFont="1" applyBorder="1"/>
    <xf numFmtId="0" fontId="1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8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wrapText="1"/>
    </xf>
    <xf numFmtId="0" fontId="1" fillId="0" borderId="28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7" xfId="0" applyFont="1" applyBorder="1" applyAlignment="1">
      <alignment horizontal="right" wrapText="1"/>
    </xf>
    <xf numFmtId="0" fontId="1" fillId="0" borderId="32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8" xfId="0" applyFont="1" applyBorder="1" applyAlignment="1"/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3" xfId="0" applyFont="1" applyBorder="1"/>
    <xf numFmtId="0" fontId="1" fillId="0" borderId="51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33" xfId="0" applyFont="1" applyBorder="1" applyAlignment="1">
      <alignment horizontal="left" vertical="center"/>
    </xf>
    <xf numFmtId="0" fontId="1" fillId="0" borderId="14" xfId="0" applyFont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7" xfId="0" applyFont="1" applyBorder="1" applyAlignment="1">
      <alignment horizontal="right" wrapText="1"/>
    </xf>
    <xf numFmtId="0" fontId="13" fillId="0" borderId="16" xfId="0" applyFont="1" applyBorder="1" applyAlignment="1">
      <alignment horizontal="right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1" fillId="0" borderId="8" xfId="1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44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39" xfId="1" applyFont="1" applyFill="1" applyBorder="1" applyAlignment="1">
      <alignment horizontal="center" vertical="center" wrapText="1"/>
    </xf>
    <xf numFmtId="0" fontId="13" fillId="0" borderId="44" xfId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13" fillId="0" borderId="38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6" xfId="0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55" xfId="0" applyFont="1" applyBorder="1" applyAlignment="1">
      <alignment horizontal="right"/>
    </xf>
    <xf numFmtId="0" fontId="13" fillId="0" borderId="56" xfId="0" applyFont="1" applyBorder="1" applyAlignment="1">
      <alignment horizontal="right"/>
    </xf>
    <xf numFmtId="0" fontId="13" fillId="0" borderId="57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15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5" fontId="8" fillId="3" borderId="1" xfId="0" applyNumberFormat="1" applyFont="1" applyFill="1" applyBorder="1" applyAlignment="1">
      <alignment horizontal="center" vertical="center"/>
    </xf>
    <xf numFmtId="15" fontId="8" fillId="3" borderId="2" xfId="0" applyNumberFormat="1" applyFont="1" applyFill="1" applyBorder="1" applyAlignment="1">
      <alignment horizontal="center" vertical="center"/>
    </xf>
    <xf numFmtId="15" fontId="8" fillId="3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8" fillId="3" borderId="52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</cellXfs>
  <cellStyles count="2">
    <cellStyle name="Normal" xfId="0" builtinId="0"/>
    <cellStyle name="Normal_Hoja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95250</xdr:rowOff>
    </xdr:from>
    <xdr:to>
      <xdr:col>0</xdr:col>
      <xdr:colOff>1400175</xdr:colOff>
      <xdr:row>4</xdr:row>
      <xdr:rowOff>85725</xdr:rowOff>
    </xdr:to>
    <xdr:pic>
      <xdr:nvPicPr>
        <xdr:cNvPr id="1027" name="2 Imagen" descr="escudo_unach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250"/>
          <a:ext cx="10001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6"/>
  <sheetViews>
    <sheetView tabSelected="1" view="pageBreakPreview" zoomScale="75" zoomScaleNormal="75" workbookViewId="0">
      <selection activeCell="A12" sqref="A12:P12"/>
    </sheetView>
  </sheetViews>
  <sheetFormatPr baseColWidth="10" defaultRowHeight="15"/>
  <cols>
    <col min="1" max="1" width="29.42578125" style="145" customWidth="1"/>
    <col min="2" max="2" width="33.85546875" customWidth="1"/>
    <col min="3" max="3" width="17" customWidth="1"/>
    <col min="4" max="4" width="1" customWidth="1"/>
    <col min="5" max="5" width="8.140625" customWidth="1"/>
    <col min="6" max="6" width="8.28515625" customWidth="1"/>
    <col min="7" max="7" width="8.5703125" customWidth="1"/>
    <col min="8" max="15" width="8.28515625" customWidth="1"/>
    <col min="16" max="16" width="7.5703125" bestFit="1" customWidth="1"/>
  </cols>
  <sheetData>
    <row r="1" spans="1:1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8.5">
      <c r="A3" s="341" t="s">
        <v>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1:16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1">
      <c r="A6" s="343" t="s">
        <v>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</row>
    <row r="7" spans="1:16" ht="28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8.5">
      <c r="A8" s="5" t="s">
        <v>2</v>
      </c>
      <c r="B8" s="4"/>
      <c r="C8" s="6" t="s">
        <v>3</v>
      </c>
      <c r="D8" s="7"/>
      <c r="E8" s="8"/>
      <c r="F8" s="9"/>
      <c r="G8" s="10"/>
      <c r="H8" s="344" t="s">
        <v>194</v>
      </c>
      <c r="I8" s="344"/>
      <c r="J8" s="344"/>
      <c r="K8" s="344"/>
      <c r="L8" s="344"/>
      <c r="M8" s="344"/>
      <c r="N8" s="344"/>
      <c r="O8" s="344"/>
      <c r="P8" s="4"/>
    </row>
    <row r="9" spans="1:16" ht="28.5">
      <c r="A9" s="5"/>
      <c r="B9" s="11"/>
      <c r="C9" s="12" t="s">
        <v>4</v>
      </c>
      <c r="D9" s="345" t="s">
        <v>5</v>
      </c>
      <c r="E9" s="346"/>
      <c r="F9" s="347"/>
      <c r="G9" s="10"/>
      <c r="H9" s="325" t="s">
        <v>4</v>
      </c>
      <c r="I9" s="325"/>
      <c r="J9" s="325" t="s">
        <v>5</v>
      </c>
      <c r="K9" s="325"/>
      <c r="L9" s="325" t="s">
        <v>6</v>
      </c>
      <c r="M9" s="325"/>
      <c r="N9" s="325" t="s">
        <v>7</v>
      </c>
      <c r="O9" s="325"/>
      <c r="P9" s="4"/>
    </row>
    <row r="10" spans="1:16" ht="15.75">
      <c r="A10" s="339" t="s">
        <v>195</v>
      </c>
      <c r="B10" s="340"/>
      <c r="C10" s="13">
        <v>41105</v>
      </c>
      <c r="D10" s="336">
        <v>41258</v>
      </c>
      <c r="E10" s="337"/>
      <c r="F10" s="338"/>
      <c r="G10" s="10"/>
      <c r="H10" s="324">
        <v>41014</v>
      </c>
      <c r="I10" s="325"/>
      <c r="J10" s="324">
        <v>41105</v>
      </c>
      <c r="K10" s="325"/>
      <c r="L10" s="324">
        <v>41197</v>
      </c>
      <c r="M10" s="325"/>
      <c r="N10" s="324">
        <v>41289</v>
      </c>
      <c r="O10" s="325"/>
      <c r="P10" s="10"/>
    </row>
    <row r="11" spans="1:16" ht="28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">
      <c r="A12" s="329" t="s">
        <v>8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</row>
    <row r="13" spans="1:16" ht="19.5" thickBot="1">
      <c r="A13" s="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9.5" thickBot="1">
      <c r="A14" s="330" t="s">
        <v>9</v>
      </c>
      <c r="B14" s="331"/>
      <c r="C14" s="331"/>
      <c r="D14" s="331"/>
      <c r="E14" s="331"/>
      <c r="F14" s="331"/>
      <c r="G14" s="332"/>
      <c r="H14" s="333" t="s">
        <v>10</v>
      </c>
      <c r="I14" s="334"/>
      <c r="J14" s="334"/>
      <c r="K14" s="334"/>
      <c r="L14" s="334"/>
      <c r="M14" s="334"/>
      <c r="N14" s="334"/>
      <c r="O14" s="334"/>
      <c r="P14" s="335"/>
    </row>
    <row r="15" spans="1:16" ht="19.5" thickBot="1">
      <c r="A15" s="14" t="s">
        <v>11</v>
      </c>
      <c r="B15" s="15" t="s">
        <v>12</v>
      </c>
      <c r="C15" s="16" t="s">
        <v>13</v>
      </c>
      <c r="D15" s="17"/>
      <c r="E15" s="326" t="s">
        <v>14</v>
      </c>
      <c r="F15" s="327"/>
      <c r="G15" s="327"/>
      <c r="H15" s="327" t="s">
        <v>15</v>
      </c>
      <c r="I15" s="327"/>
      <c r="J15" s="327"/>
      <c r="K15" s="327" t="s">
        <v>16</v>
      </c>
      <c r="L15" s="327"/>
      <c r="M15" s="327"/>
      <c r="N15" s="327" t="s">
        <v>17</v>
      </c>
      <c r="O15" s="327"/>
      <c r="P15" s="328"/>
    </row>
    <row r="16" spans="1:16" ht="19.5" thickBot="1">
      <c r="A16" s="18" t="s">
        <v>18</v>
      </c>
      <c r="B16" s="17"/>
      <c r="C16" s="17"/>
      <c r="D16" s="17"/>
      <c r="E16" s="19" t="s">
        <v>19</v>
      </c>
      <c r="F16" s="20" t="s">
        <v>20</v>
      </c>
      <c r="G16" s="21" t="s">
        <v>21</v>
      </c>
      <c r="H16" s="19" t="s">
        <v>19</v>
      </c>
      <c r="I16" s="19" t="s">
        <v>20</v>
      </c>
      <c r="J16" s="19" t="s">
        <v>21</v>
      </c>
      <c r="K16" s="19" t="s">
        <v>19</v>
      </c>
      <c r="L16" s="19" t="s">
        <v>20</v>
      </c>
      <c r="M16" s="19" t="s">
        <v>21</v>
      </c>
      <c r="N16" s="19" t="s">
        <v>19</v>
      </c>
      <c r="O16" s="19" t="s">
        <v>20</v>
      </c>
      <c r="P16" s="22" t="s">
        <v>22</v>
      </c>
    </row>
    <row r="17" spans="1:16">
      <c r="A17" s="229" t="s">
        <v>23</v>
      </c>
      <c r="B17" s="230" t="s">
        <v>24</v>
      </c>
      <c r="C17" s="231" t="s">
        <v>25</v>
      </c>
      <c r="D17" s="23"/>
      <c r="E17" s="232">
        <v>100</v>
      </c>
      <c r="F17" s="232">
        <v>66</v>
      </c>
      <c r="G17" s="232">
        <f>SUM(E17,F17)</f>
        <v>166</v>
      </c>
      <c r="H17" s="232">
        <v>86</v>
      </c>
      <c r="I17" s="233">
        <v>68</v>
      </c>
      <c r="J17" s="233">
        <f>SUM(H17:I17)</f>
        <v>154</v>
      </c>
      <c r="K17" s="233">
        <v>466</v>
      </c>
      <c r="L17" s="233">
        <v>546</v>
      </c>
      <c r="M17" s="233">
        <f t="shared" ref="M17:M40" si="0">SUM(K17:L17)</f>
        <v>1012</v>
      </c>
      <c r="N17" s="233">
        <f>SUM(H17,K17)</f>
        <v>552</v>
      </c>
      <c r="O17" s="233">
        <f>SUM(I17,L17)</f>
        <v>614</v>
      </c>
      <c r="P17" s="234">
        <f>SUM(N17:O17)</f>
        <v>1166</v>
      </c>
    </row>
    <row r="18" spans="1:16">
      <c r="A18" s="235" t="s">
        <v>26</v>
      </c>
      <c r="B18" s="236" t="s">
        <v>24</v>
      </c>
      <c r="C18" s="24" t="s">
        <v>25</v>
      </c>
      <c r="D18" s="25"/>
      <c r="E18" s="237">
        <v>61</v>
      </c>
      <c r="F18" s="237">
        <v>64</v>
      </c>
      <c r="G18" s="238">
        <f t="shared" ref="G18:G40" si="1">SUM(E18:F18)</f>
        <v>125</v>
      </c>
      <c r="H18" s="237">
        <v>55</v>
      </c>
      <c r="I18" s="237">
        <v>72</v>
      </c>
      <c r="J18" s="239">
        <f t="shared" ref="J18:J40" si="2">SUM(H18:I18)</f>
        <v>127</v>
      </c>
      <c r="K18" s="237">
        <v>316</v>
      </c>
      <c r="L18" s="237">
        <v>417</v>
      </c>
      <c r="M18" s="239">
        <f t="shared" si="0"/>
        <v>733</v>
      </c>
      <c r="N18" s="239">
        <f t="shared" ref="N18:O27" si="3">SUM(H18,K18)</f>
        <v>371</v>
      </c>
      <c r="O18" s="239">
        <f t="shared" si="3"/>
        <v>489</v>
      </c>
      <c r="P18" s="240">
        <f t="shared" ref="P18:P40" si="4">SUM(N18:O18)</f>
        <v>860</v>
      </c>
    </row>
    <row r="19" spans="1:16">
      <c r="A19" s="235" t="s">
        <v>27</v>
      </c>
      <c r="B19" s="236" t="s">
        <v>24</v>
      </c>
      <c r="C19" s="24" t="s">
        <v>25</v>
      </c>
      <c r="D19" s="25"/>
      <c r="E19" s="237">
        <v>52</v>
      </c>
      <c r="F19" s="237">
        <v>105</v>
      </c>
      <c r="G19" s="238">
        <f t="shared" si="1"/>
        <v>157</v>
      </c>
      <c r="H19" s="237">
        <v>42</v>
      </c>
      <c r="I19" s="237">
        <v>84</v>
      </c>
      <c r="J19" s="239">
        <f t="shared" si="2"/>
        <v>126</v>
      </c>
      <c r="K19" s="237">
        <v>261</v>
      </c>
      <c r="L19" s="237">
        <v>651</v>
      </c>
      <c r="M19" s="239">
        <f t="shared" si="0"/>
        <v>912</v>
      </c>
      <c r="N19" s="239">
        <f t="shared" si="3"/>
        <v>303</v>
      </c>
      <c r="O19" s="239">
        <f t="shared" si="3"/>
        <v>735</v>
      </c>
      <c r="P19" s="240">
        <f t="shared" si="4"/>
        <v>1038</v>
      </c>
    </row>
    <row r="20" spans="1:16">
      <c r="A20" s="235" t="s">
        <v>28</v>
      </c>
      <c r="B20" s="236" t="s">
        <v>24</v>
      </c>
      <c r="C20" s="24" t="s">
        <v>25</v>
      </c>
      <c r="D20" s="25"/>
      <c r="E20" s="237">
        <v>155</v>
      </c>
      <c r="F20" s="237">
        <v>35</v>
      </c>
      <c r="G20" s="238">
        <f t="shared" si="1"/>
        <v>190</v>
      </c>
      <c r="H20" s="237">
        <v>80</v>
      </c>
      <c r="I20" s="237">
        <v>21</v>
      </c>
      <c r="J20" s="239">
        <f t="shared" si="2"/>
        <v>101</v>
      </c>
      <c r="K20" s="237">
        <v>381</v>
      </c>
      <c r="L20" s="237">
        <v>141</v>
      </c>
      <c r="M20" s="239">
        <f t="shared" si="0"/>
        <v>522</v>
      </c>
      <c r="N20" s="239">
        <f t="shared" si="3"/>
        <v>461</v>
      </c>
      <c r="O20" s="239">
        <f t="shared" si="3"/>
        <v>162</v>
      </c>
      <c r="P20" s="240">
        <f t="shared" si="4"/>
        <v>623</v>
      </c>
    </row>
    <row r="21" spans="1:16">
      <c r="A21" s="241" t="s">
        <v>29</v>
      </c>
      <c r="B21" s="236" t="s">
        <v>30</v>
      </c>
      <c r="C21" s="24" t="s">
        <v>25</v>
      </c>
      <c r="D21" s="25"/>
      <c r="E21" s="237">
        <v>18</v>
      </c>
      <c r="F21" s="237">
        <v>32</v>
      </c>
      <c r="G21" s="238">
        <f t="shared" si="1"/>
        <v>50</v>
      </c>
      <c r="H21" s="237">
        <v>26</v>
      </c>
      <c r="I21" s="237">
        <v>40</v>
      </c>
      <c r="J21" s="239">
        <f t="shared" si="2"/>
        <v>66</v>
      </c>
      <c r="K21" s="237">
        <v>71</v>
      </c>
      <c r="L21" s="237">
        <v>110</v>
      </c>
      <c r="M21" s="239">
        <f t="shared" si="0"/>
        <v>181</v>
      </c>
      <c r="N21" s="239">
        <f t="shared" si="3"/>
        <v>97</v>
      </c>
      <c r="O21" s="239">
        <f t="shared" si="3"/>
        <v>150</v>
      </c>
      <c r="P21" s="240">
        <f t="shared" si="4"/>
        <v>247</v>
      </c>
    </row>
    <row r="22" spans="1:16">
      <c r="A22" s="235" t="s">
        <v>31</v>
      </c>
      <c r="B22" s="236" t="s">
        <v>30</v>
      </c>
      <c r="C22" s="24" t="s">
        <v>25</v>
      </c>
      <c r="D22" s="25"/>
      <c r="E22" s="237">
        <v>0</v>
      </c>
      <c r="F22" s="237">
        <v>0</v>
      </c>
      <c r="G22" s="238">
        <f t="shared" si="1"/>
        <v>0</v>
      </c>
      <c r="H22" s="237">
        <v>0</v>
      </c>
      <c r="I22" s="237">
        <v>0</v>
      </c>
      <c r="J22" s="239">
        <f t="shared" si="2"/>
        <v>0</v>
      </c>
      <c r="K22" s="237">
        <v>5</v>
      </c>
      <c r="L22" s="237">
        <v>15</v>
      </c>
      <c r="M22" s="239">
        <f t="shared" si="0"/>
        <v>20</v>
      </c>
      <c r="N22" s="239">
        <f t="shared" si="3"/>
        <v>5</v>
      </c>
      <c r="O22" s="239">
        <f t="shared" si="3"/>
        <v>15</v>
      </c>
      <c r="P22" s="240">
        <f t="shared" si="4"/>
        <v>20</v>
      </c>
    </row>
    <row r="23" spans="1:16">
      <c r="A23" s="235" t="s">
        <v>32</v>
      </c>
      <c r="B23" s="236" t="s">
        <v>33</v>
      </c>
      <c r="C23" s="24" t="s">
        <v>25</v>
      </c>
      <c r="D23" s="25"/>
      <c r="E23" s="237">
        <v>0</v>
      </c>
      <c r="F23" s="237">
        <v>0</v>
      </c>
      <c r="G23" s="238">
        <f t="shared" si="1"/>
        <v>0</v>
      </c>
      <c r="H23" s="237">
        <v>0</v>
      </c>
      <c r="I23" s="237">
        <v>0</v>
      </c>
      <c r="J23" s="239">
        <v>0</v>
      </c>
      <c r="K23" s="237">
        <v>0</v>
      </c>
      <c r="L23" s="237">
        <v>0</v>
      </c>
      <c r="M23" s="239">
        <v>0</v>
      </c>
      <c r="N23" s="239">
        <f t="shared" si="3"/>
        <v>0</v>
      </c>
      <c r="O23" s="239">
        <f t="shared" si="3"/>
        <v>0</v>
      </c>
      <c r="P23" s="240">
        <f t="shared" si="4"/>
        <v>0</v>
      </c>
    </row>
    <row r="24" spans="1:16">
      <c r="A24" s="235" t="s">
        <v>34</v>
      </c>
      <c r="B24" s="236" t="s">
        <v>33</v>
      </c>
      <c r="C24" s="24" t="s">
        <v>25</v>
      </c>
      <c r="D24" s="25"/>
      <c r="E24" s="237">
        <v>297</v>
      </c>
      <c r="F24" s="237">
        <v>74</v>
      </c>
      <c r="G24" s="238">
        <f t="shared" si="1"/>
        <v>371</v>
      </c>
      <c r="H24" s="237">
        <v>159</v>
      </c>
      <c r="I24" s="237">
        <v>42</v>
      </c>
      <c r="J24" s="239">
        <f t="shared" si="2"/>
        <v>201</v>
      </c>
      <c r="K24" s="237">
        <v>746</v>
      </c>
      <c r="L24" s="237">
        <v>146</v>
      </c>
      <c r="M24" s="239">
        <f t="shared" si="0"/>
        <v>892</v>
      </c>
      <c r="N24" s="239">
        <f t="shared" si="3"/>
        <v>905</v>
      </c>
      <c r="O24" s="239">
        <f t="shared" si="3"/>
        <v>188</v>
      </c>
      <c r="P24" s="240">
        <f t="shared" si="4"/>
        <v>1093</v>
      </c>
    </row>
    <row r="25" spans="1:16" ht="28.5">
      <c r="A25" s="235" t="s">
        <v>35</v>
      </c>
      <c r="B25" s="242" t="s">
        <v>36</v>
      </c>
      <c r="C25" s="24" t="s">
        <v>25</v>
      </c>
      <c r="D25" s="25"/>
      <c r="E25" s="237">
        <v>12</v>
      </c>
      <c r="F25" s="237">
        <v>4</v>
      </c>
      <c r="G25" s="238">
        <f t="shared" si="1"/>
        <v>16</v>
      </c>
      <c r="H25" s="237">
        <v>13</v>
      </c>
      <c r="I25" s="237">
        <v>4</v>
      </c>
      <c r="J25" s="239">
        <f t="shared" si="2"/>
        <v>17</v>
      </c>
      <c r="K25" s="237">
        <v>18</v>
      </c>
      <c r="L25" s="237">
        <v>13</v>
      </c>
      <c r="M25" s="239">
        <f t="shared" si="0"/>
        <v>31</v>
      </c>
      <c r="N25" s="239">
        <f t="shared" si="3"/>
        <v>31</v>
      </c>
      <c r="O25" s="239">
        <f t="shared" si="3"/>
        <v>17</v>
      </c>
      <c r="P25" s="240">
        <f t="shared" si="4"/>
        <v>48</v>
      </c>
    </row>
    <row r="26" spans="1:16" ht="28.5">
      <c r="A26" s="235" t="s">
        <v>37</v>
      </c>
      <c r="B26" s="242" t="s">
        <v>36</v>
      </c>
      <c r="C26" s="24" t="s">
        <v>25</v>
      </c>
      <c r="D26" s="25"/>
      <c r="E26" s="237">
        <v>21</v>
      </c>
      <c r="F26" s="237">
        <v>12</v>
      </c>
      <c r="G26" s="238">
        <f t="shared" si="1"/>
        <v>33</v>
      </c>
      <c r="H26" s="237">
        <v>22</v>
      </c>
      <c r="I26" s="237">
        <v>15</v>
      </c>
      <c r="J26" s="239">
        <f t="shared" si="2"/>
        <v>37</v>
      </c>
      <c r="K26" s="237">
        <v>25</v>
      </c>
      <c r="L26" s="237">
        <v>23</v>
      </c>
      <c r="M26" s="239">
        <f t="shared" si="0"/>
        <v>48</v>
      </c>
      <c r="N26" s="239">
        <f t="shared" si="3"/>
        <v>47</v>
      </c>
      <c r="O26" s="239">
        <f t="shared" si="3"/>
        <v>38</v>
      </c>
      <c r="P26" s="240">
        <f t="shared" si="4"/>
        <v>85</v>
      </c>
    </row>
    <row r="27" spans="1:16" ht="15.75" thickBot="1">
      <c r="A27" s="243" t="s">
        <v>38</v>
      </c>
      <c r="B27" s="244" t="s">
        <v>39</v>
      </c>
      <c r="C27" s="26" t="s">
        <v>25</v>
      </c>
      <c r="D27" s="27"/>
      <c r="E27" s="245">
        <v>164</v>
      </c>
      <c r="F27" s="245">
        <v>83</v>
      </c>
      <c r="G27" s="246">
        <f t="shared" si="1"/>
        <v>247</v>
      </c>
      <c r="H27" s="245">
        <v>114</v>
      </c>
      <c r="I27" s="245">
        <v>71</v>
      </c>
      <c r="J27" s="247">
        <f t="shared" si="2"/>
        <v>185</v>
      </c>
      <c r="K27" s="245">
        <v>447</v>
      </c>
      <c r="L27" s="245">
        <v>290</v>
      </c>
      <c r="M27" s="247">
        <f t="shared" si="0"/>
        <v>737</v>
      </c>
      <c r="N27" s="247">
        <f t="shared" si="3"/>
        <v>561</v>
      </c>
      <c r="O27" s="247">
        <f t="shared" si="3"/>
        <v>361</v>
      </c>
      <c r="P27" s="248">
        <f t="shared" si="4"/>
        <v>922</v>
      </c>
    </row>
    <row r="28" spans="1:16" ht="15.75" thickBot="1">
      <c r="A28" s="316" t="s">
        <v>40</v>
      </c>
      <c r="B28" s="317"/>
      <c r="C28" s="317"/>
      <c r="D28" s="28"/>
      <c r="E28" s="29">
        <f>SUM(E17:E27)</f>
        <v>880</v>
      </c>
      <c r="F28" s="29">
        <f t="shared" ref="F28:P28" si="5">SUM(F17:F27)</f>
        <v>475</v>
      </c>
      <c r="G28" s="29">
        <f t="shared" si="5"/>
        <v>1355</v>
      </c>
      <c r="H28" s="29">
        <f t="shared" si="5"/>
        <v>597</v>
      </c>
      <c r="I28" s="29">
        <f t="shared" si="5"/>
        <v>417</v>
      </c>
      <c r="J28" s="29">
        <f t="shared" si="5"/>
        <v>1014</v>
      </c>
      <c r="K28" s="29">
        <f t="shared" si="5"/>
        <v>2736</v>
      </c>
      <c r="L28" s="29">
        <f t="shared" si="5"/>
        <v>2352</v>
      </c>
      <c r="M28" s="29">
        <f t="shared" si="5"/>
        <v>5088</v>
      </c>
      <c r="N28" s="29">
        <f t="shared" si="5"/>
        <v>3333</v>
      </c>
      <c r="O28" s="29">
        <f t="shared" si="5"/>
        <v>2769</v>
      </c>
      <c r="P28" s="30">
        <f t="shared" si="5"/>
        <v>6102</v>
      </c>
    </row>
    <row r="29" spans="1:16" ht="15.75" thickBot="1">
      <c r="A29" s="31"/>
      <c r="B29" s="32"/>
      <c r="C29" s="32"/>
      <c r="D29" s="1"/>
      <c r="E29" s="1"/>
      <c r="F29" s="1"/>
      <c r="G29" s="1"/>
      <c r="H29" s="1"/>
      <c r="I29" s="1"/>
      <c r="J29" s="33"/>
      <c r="K29" s="33"/>
      <c r="L29" s="33"/>
      <c r="M29" s="1"/>
      <c r="N29" s="1"/>
      <c r="O29" s="1"/>
      <c r="P29" s="1"/>
    </row>
    <row r="30" spans="1:16" ht="19.5" thickBot="1">
      <c r="A30" s="34" t="s">
        <v>41</v>
      </c>
      <c r="B30" s="35" t="s">
        <v>12</v>
      </c>
      <c r="C30" s="36" t="s">
        <v>13</v>
      </c>
      <c r="D30" s="17"/>
      <c r="E30" s="37" t="s">
        <v>19</v>
      </c>
      <c r="F30" s="37" t="s">
        <v>20</v>
      </c>
      <c r="G30" s="38" t="s">
        <v>21</v>
      </c>
      <c r="H30" s="37" t="s">
        <v>19</v>
      </c>
      <c r="I30" s="37" t="s">
        <v>20</v>
      </c>
      <c r="J30" s="37" t="s">
        <v>21</v>
      </c>
      <c r="K30" s="37" t="s">
        <v>19</v>
      </c>
      <c r="L30" s="37" t="s">
        <v>20</v>
      </c>
      <c r="M30" s="37" t="s">
        <v>21</v>
      </c>
      <c r="N30" s="37" t="s">
        <v>19</v>
      </c>
      <c r="O30" s="37" t="s">
        <v>20</v>
      </c>
      <c r="P30" s="39" t="s">
        <v>21</v>
      </c>
    </row>
    <row r="31" spans="1:16">
      <c r="A31" s="40" t="s">
        <v>42</v>
      </c>
      <c r="B31" s="41" t="s">
        <v>24</v>
      </c>
      <c r="C31" s="42" t="s">
        <v>25</v>
      </c>
      <c r="D31" s="43"/>
      <c r="E31" s="43">
        <v>0</v>
      </c>
      <c r="F31" s="43">
        <v>0</v>
      </c>
      <c r="G31" s="43">
        <f t="shared" si="1"/>
        <v>0</v>
      </c>
      <c r="H31" s="43">
        <v>6</v>
      </c>
      <c r="I31" s="43">
        <v>11</v>
      </c>
      <c r="J31" s="44">
        <f t="shared" si="2"/>
        <v>17</v>
      </c>
      <c r="K31" s="45">
        <v>8</v>
      </c>
      <c r="L31" s="45">
        <v>17</v>
      </c>
      <c r="M31" s="44">
        <f t="shared" si="0"/>
        <v>25</v>
      </c>
      <c r="N31" s="44">
        <f>SUM(H31,K31)</f>
        <v>14</v>
      </c>
      <c r="O31" s="44">
        <f>SUM(I31,L31)</f>
        <v>28</v>
      </c>
      <c r="P31" s="46">
        <f t="shared" si="4"/>
        <v>42</v>
      </c>
    </row>
    <row r="32" spans="1:16">
      <c r="A32" s="47" t="s">
        <v>43</v>
      </c>
      <c r="B32" s="48" t="s">
        <v>24</v>
      </c>
      <c r="C32" s="49" t="s">
        <v>25</v>
      </c>
      <c r="D32" s="50"/>
      <c r="E32" s="51">
        <v>0</v>
      </c>
      <c r="F32" s="51">
        <v>0</v>
      </c>
      <c r="G32" s="50">
        <v>0</v>
      </c>
      <c r="H32" s="52">
        <v>7</v>
      </c>
      <c r="I32" s="52">
        <v>9</v>
      </c>
      <c r="J32" s="53">
        <f t="shared" si="2"/>
        <v>16</v>
      </c>
      <c r="K32" s="52">
        <v>10</v>
      </c>
      <c r="L32" s="52">
        <v>13</v>
      </c>
      <c r="M32" s="53">
        <f t="shared" si="0"/>
        <v>23</v>
      </c>
      <c r="N32" s="53">
        <f t="shared" ref="N32:O40" si="6">SUM(H32,K32)</f>
        <v>17</v>
      </c>
      <c r="O32" s="53">
        <f t="shared" si="6"/>
        <v>22</v>
      </c>
      <c r="P32" s="54">
        <f t="shared" si="4"/>
        <v>39</v>
      </c>
    </row>
    <row r="33" spans="1:16">
      <c r="A33" s="47" t="s">
        <v>44</v>
      </c>
      <c r="B33" s="48" t="s">
        <v>24</v>
      </c>
      <c r="C33" s="49" t="s">
        <v>25</v>
      </c>
      <c r="D33" s="50"/>
      <c r="E33" s="51">
        <v>0</v>
      </c>
      <c r="F33" s="51">
        <v>0</v>
      </c>
      <c r="G33" s="50">
        <f t="shared" si="1"/>
        <v>0</v>
      </c>
      <c r="H33" s="52">
        <v>10</v>
      </c>
      <c r="I33" s="52">
        <v>13</v>
      </c>
      <c r="J33" s="50">
        <f t="shared" si="2"/>
        <v>23</v>
      </c>
      <c r="K33" s="52">
        <v>14</v>
      </c>
      <c r="L33" s="52">
        <v>13</v>
      </c>
      <c r="M33" s="50">
        <f t="shared" si="0"/>
        <v>27</v>
      </c>
      <c r="N33" s="53">
        <f>SUM(H33,K33)</f>
        <v>24</v>
      </c>
      <c r="O33" s="53">
        <f t="shared" si="6"/>
        <v>26</v>
      </c>
      <c r="P33" s="54">
        <f t="shared" si="4"/>
        <v>50</v>
      </c>
    </row>
    <row r="34" spans="1:16">
      <c r="A34" s="47" t="s">
        <v>45</v>
      </c>
      <c r="B34" s="48" t="s">
        <v>24</v>
      </c>
      <c r="C34" s="49" t="s">
        <v>25</v>
      </c>
      <c r="D34" s="52"/>
      <c r="E34" s="52">
        <v>0</v>
      </c>
      <c r="F34" s="52">
        <v>0</v>
      </c>
      <c r="G34" s="50">
        <f t="shared" si="1"/>
        <v>0</v>
      </c>
      <c r="H34" s="52">
        <v>0</v>
      </c>
      <c r="I34" s="52">
        <v>0</v>
      </c>
      <c r="J34" s="53">
        <f t="shared" si="2"/>
        <v>0</v>
      </c>
      <c r="K34" s="52">
        <v>12</v>
      </c>
      <c r="L34" s="52">
        <v>7</v>
      </c>
      <c r="M34" s="53">
        <f t="shared" si="0"/>
        <v>19</v>
      </c>
      <c r="N34" s="53">
        <f t="shared" si="6"/>
        <v>12</v>
      </c>
      <c r="O34" s="53">
        <f t="shared" si="6"/>
        <v>7</v>
      </c>
      <c r="P34" s="54">
        <f t="shared" si="4"/>
        <v>19</v>
      </c>
    </row>
    <row r="35" spans="1:16">
      <c r="A35" s="47" t="s">
        <v>46</v>
      </c>
      <c r="B35" s="48" t="s">
        <v>47</v>
      </c>
      <c r="C35" s="49" t="s">
        <v>25</v>
      </c>
      <c r="D35" s="52"/>
      <c r="E35" s="52">
        <v>0</v>
      </c>
      <c r="F35" s="52">
        <v>0</v>
      </c>
      <c r="G35" s="50">
        <f t="shared" si="1"/>
        <v>0</v>
      </c>
      <c r="H35" s="52">
        <v>3</v>
      </c>
      <c r="I35" s="52">
        <v>9</v>
      </c>
      <c r="J35" s="53">
        <f t="shared" si="2"/>
        <v>12</v>
      </c>
      <c r="K35" s="52">
        <v>1</v>
      </c>
      <c r="L35" s="52">
        <v>3</v>
      </c>
      <c r="M35" s="53">
        <f t="shared" si="0"/>
        <v>4</v>
      </c>
      <c r="N35" s="53">
        <f t="shared" si="6"/>
        <v>4</v>
      </c>
      <c r="O35" s="53">
        <f t="shared" si="6"/>
        <v>12</v>
      </c>
      <c r="P35" s="54">
        <f t="shared" si="4"/>
        <v>16</v>
      </c>
    </row>
    <row r="36" spans="1:16">
      <c r="A36" s="47" t="s">
        <v>48</v>
      </c>
      <c r="B36" s="48" t="s">
        <v>39</v>
      </c>
      <c r="C36" s="49" t="s">
        <v>25</v>
      </c>
      <c r="D36" s="52"/>
      <c r="E36" s="52">
        <v>0</v>
      </c>
      <c r="F36" s="52">
        <v>0</v>
      </c>
      <c r="G36" s="50">
        <f t="shared" si="1"/>
        <v>0</v>
      </c>
      <c r="H36" s="52">
        <v>0</v>
      </c>
      <c r="I36" s="52">
        <v>0</v>
      </c>
      <c r="J36" s="53">
        <f t="shared" si="2"/>
        <v>0</v>
      </c>
      <c r="K36" s="52">
        <v>6</v>
      </c>
      <c r="L36" s="52">
        <v>5</v>
      </c>
      <c r="M36" s="53">
        <f t="shared" si="0"/>
        <v>11</v>
      </c>
      <c r="N36" s="53">
        <f t="shared" si="6"/>
        <v>6</v>
      </c>
      <c r="O36" s="53">
        <f t="shared" si="6"/>
        <v>5</v>
      </c>
      <c r="P36" s="54">
        <f t="shared" si="4"/>
        <v>11</v>
      </c>
    </row>
    <row r="37" spans="1:16">
      <c r="A37" s="47" t="s">
        <v>49</v>
      </c>
      <c r="B37" s="48" t="s">
        <v>33</v>
      </c>
      <c r="C37" s="49" t="s">
        <v>25</v>
      </c>
      <c r="D37" s="52"/>
      <c r="E37" s="52">
        <v>0</v>
      </c>
      <c r="F37" s="52">
        <v>0</v>
      </c>
      <c r="G37" s="50">
        <f t="shared" si="1"/>
        <v>0</v>
      </c>
      <c r="H37" s="52">
        <v>0</v>
      </c>
      <c r="I37" s="52">
        <v>0</v>
      </c>
      <c r="J37" s="53">
        <v>0</v>
      </c>
      <c r="K37" s="52">
        <v>10</v>
      </c>
      <c r="L37" s="52">
        <v>2</v>
      </c>
      <c r="M37" s="53">
        <f t="shared" si="0"/>
        <v>12</v>
      </c>
      <c r="N37" s="53">
        <f t="shared" si="6"/>
        <v>10</v>
      </c>
      <c r="O37" s="53">
        <f t="shared" si="6"/>
        <v>2</v>
      </c>
      <c r="P37" s="54">
        <f t="shared" si="4"/>
        <v>12</v>
      </c>
    </row>
    <row r="38" spans="1:16">
      <c r="A38" s="47" t="s">
        <v>50</v>
      </c>
      <c r="B38" s="48" t="s">
        <v>33</v>
      </c>
      <c r="C38" s="49" t="s">
        <v>25</v>
      </c>
      <c r="D38" s="52"/>
      <c r="E38" s="52">
        <v>2</v>
      </c>
      <c r="F38" s="52">
        <v>3</v>
      </c>
      <c r="G38" s="50">
        <f t="shared" si="1"/>
        <v>5</v>
      </c>
      <c r="H38" s="52">
        <v>2</v>
      </c>
      <c r="I38" s="52">
        <v>3</v>
      </c>
      <c r="J38" s="53">
        <f t="shared" si="2"/>
        <v>5</v>
      </c>
      <c r="K38" s="52">
        <v>2</v>
      </c>
      <c r="L38" s="52">
        <v>2</v>
      </c>
      <c r="M38" s="53">
        <f t="shared" si="0"/>
        <v>4</v>
      </c>
      <c r="N38" s="53">
        <f t="shared" si="6"/>
        <v>4</v>
      </c>
      <c r="O38" s="53">
        <f t="shared" si="6"/>
        <v>5</v>
      </c>
      <c r="P38" s="54">
        <f t="shared" si="4"/>
        <v>9</v>
      </c>
    </row>
    <row r="39" spans="1:16">
      <c r="A39" s="47" t="s">
        <v>51</v>
      </c>
      <c r="B39" s="48" t="s">
        <v>33</v>
      </c>
      <c r="C39" s="49" t="s">
        <v>25</v>
      </c>
      <c r="D39" s="52"/>
      <c r="E39" s="52">
        <v>20</v>
      </c>
      <c r="F39" s="52">
        <v>8</v>
      </c>
      <c r="G39" s="50">
        <f t="shared" si="1"/>
        <v>28</v>
      </c>
      <c r="H39" s="52">
        <v>0</v>
      </c>
      <c r="I39" s="52">
        <v>0</v>
      </c>
      <c r="J39" s="53">
        <f t="shared" si="2"/>
        <v>0</v>
      </c>
      <c r="K39" s="52">
        <v>5</v>
      </c>
      <c r="L39" s="52">
        <v>6</v>
      </c>
      <c r="M39" s="53">
        <f t="shared" si="0"/>
        <v>11</v>
      </c>
      <c r="N39" s="53">
        <f t="shared" si="6"/>
        <v>5</v>
      </c>
      <c r="O39" s="53">
        <f t="shared" si="6"/>
        <v>6</v>
      </c>
      <c r="P39" s="54">
        <f t="shared" si="4"/>
        <v>11</v>
      </c>
    </row>
    <row r="40" spans="1:16" ht="15.75" thickBot="1">
      <c r="A40" s="55" t="s">
        <v>52</v>
      </c>
      <c r="B40" s="56" t="s">
        <v>33</v>
      </c>
      <c r="C40" s="57" t="s">
        <v>25</v>
      </c>
      <c r="D40" s="58"/>
      <c r="E40" s="58">
        <v>3</v>
      </c>
      <c r="F40" s="58">
        <v>2</v>
      </c>
      <c r="G40" s="59">
        <f t="shared" si="1"/>
        <v>5</v>
      </c>
      <c r="H40" s="58">
        <v>3</v>
      </c>
      <c r="I40" s="58">
        <v>2</v>
      </c>
      <c r="J40" s="60">
        <f t="shared" si="2"/>
        <v>5</v>
      </c>
      <c r="K40" s="58">
        <v>7</v>
      </c>
      <c r="L40" s="58">
        <v>3</v>
      </c>
      <c r="M40" s="60">
        <f t="shared" si="0"/>
        <v>10</v>
      </c>
      <c r="N40" s="60">
        <f>SUM(H40,K40)</f>
        <v>10</v>
      </c>
      <c r="O40" s="60">
        <f t="shared" si="6"/>
        <v>5</v>
      </c>
      <c r="P40" s="61">
        <f t="shared" si="4"/>
        <v>15</v>
      </c>
    </row>
    <row r="41" spans="1:16" ht="15.75" thickBot="1">
      <c r="A41" s="318" t="s">
        <v>40</v>
      </c>
      <c r="B41" s="319"/>
      <c r="C41" s="319"/>
      <c r="D41" s="320"/>
      <c r="E41" s="62">
        <f t="shared" ref="E41:P41" si="7">SUM(E31:E40)</f>
        <v>25</v>
      </c>
      <c r="F41" s="62">
        <f t="shared" si="7"/>
        <v>13</v>
      </c>
      <c r="G41" s="62">
        <f t="shared" si="7"/>
        <v>38</v>
      </c>
      <c r="H41" s="29">
        <f>SUM(H29:H40)</f>
        <v>31</v>
      </c>
      <c r="I41" s="62"/>
      <c r="J41" s="62">
        <f t="shared" si="7"/>
        <v>78</v>
      </c>
      <c r="K41" s="62">
        <f t="shared" si="7"/>
        <v>75</v>
      </c>
      <c r="L41" s="62">
        <f t="shared" si="7"/>
        <v>71</v>
      </c>
      <c r="M41" s="62">
        <f t="shared" si="7"/>
        <v>146</v>
      </c>
      <c r="N41" s="62">
        <f t="shared" si="7"/>
        <v>106</v>
      </c>
      <c r="O41" s="62">
        <f t="shared" si="7"/>
        <v>118</v>
      </c>
      <c r="P41" s="63">
        <f t="shared" si="7"/>
        <v>224</v>
      </c>
    </row>
    <row r="42" spans="1:16">
      <c r="A42" s="31"/>
      <c r="B42" s="31"/>
      <c r="C42" s="31"/>
      <c r="D42" s="3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31"/>
      <c r="B43" s="31"/>
      <c r="C43" s="31"/>
      <c r="D43" s="3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64" t="s">
        <v>53</v>
      </c>
      <c r="B44" s="65"/>
      <c r="C44" s="66"/>
      <c r="D44" s="66"/>
      <c r="E44" s="67" t="s">
        <v>19</v>
      </c>
      <c r="F44" s="67" t="s">
        <v>20</v>
      </c>
      <c r="G44" s="67" t="s">
        <v>21</v>
      </c>
      <c r="H44" s="67" t="s">
        <v>19</v>
      </c>
      <c r="I44" s="67" t="s">
        <v>20</v>
      </c>
      <c r="J44" s="67" t="s">
        <v>21</v>
      </c>
      <c r="K44" s="67" t="s">
        <v>19</v>
      </c>
      <c r="L44" s="67" t="s">
        <v>20</v>
      </c>
      <c r="M44" s="67" t="s">
        <v>21</v>
      </c>
      <c r="N44" s="67" t="s">
        <v>19</v>
      </c>
      <c r="O44" s="67" t="s">
        <v>20</v>
      </c>
      <c r="P44" s="67" t="s">
        <v>21</v>
      </c>
    </row>
    <row r="45" spans="1:16">
      <c r="A45" s="68" t="s">
        <v>54</v>
      </c>
      <c r="B45" s="69" t="s">
        <v>33</v>
      </c>
      <c r="C45" s="70" t="s">
        <v>25</v>
      </c>
      <c r="D45" s="70"/>
      <c r="E45" s="71">
        <v>7</v>
      </c>
      <c r="F45" s="71">
        <v>6</v>
      </c>
      <c r="G45" s="72">
        <f>SUM(E45:F45)</f>
        <v>13</v>
      </c>
      <c r="H45" s="71">
        <v>6</v>
      </c>
      <c r="I45" s="71">
        <v>6</v>
      </c>
      <c r="J45" s="73">
        <f>SUM(H45:I45)</f>
        <v>12</v>
      </c>
      <c r="K45" s="71">
        <v>0</v>
      </c>
      <c r="L45" s="71">
        <v>0</v>
      </c>
      <c r="M45" s="73">
        <f>SUM(K45:L45)</f>
        <v>0</v>
      </c>
      <c r="N45" s="73">
        <f>SUM(H45,K45)</f>
        <v>6</v>
      </c>
      <c r="O45" s="73">
        <f>SUM(I45,L45)</f>
        <v>6</v>
      </c>
      <c r="P45" s="74">
        <f>SUM(N45:O45)</f>
        <v>12</v>
      </c>
    </row>
    <row r="46" spans="1:16" ht="15.75" thickBot="1">
      <c r="A46" s="75" t="s">
        <v>55</v>
      </c>
      <c r="B46" s="75" t="s">
        <v>39</v>
      </c>
      <c r="C46" s="57" t="s">
        <v>25</v>
      </c>
      <c r="D46" s="52"/>
      <c r="E46" s="76">
        <v>0</v>
      </c>
      <c r="F46" s="76">
        <v>0</v>
      </c>
      <c r="G46" s="76">
        <f>SUM(E46,F46)</f>
        <v>0</v>
      </c>
      <c r="H46" s="76">
        <v>0</v>
      </c>
      <c r="I46" s="76">
        <v>0</v>
      </c>
      <c r="J46" s="76">
        <f>SUM(I46,H46)</f>
        <v>0</v>
      </c>
      <c r="K46" s="76">
        <v>0</v>
      </c>
      <c r="L46" s="76">
        <v>0</v>
      </c>
      <c r="M46" s="76">
        <f>SUM(L46,K46)</f>
        <v>0</v>
      </c>
      <c r="N46" s="76">
        <f>SUM(H46,K46)</f>
        <v>0</v>
      </c>
      <c r="O46" s="76">
        <f>SUM(I46,L46)</f>
        <v>0</v>
      </c>
      <c r="P46" s="76">
        <f>SUM(O46,N46)</f>
        <v>0</v>
      </c>
    </row>
    <row r="47" spans="1:16">
      <c r="A47" s="321" t="s">
        <v>40</v>
      </c>
      <c r="B47" s="322"/>
      <c r="C47" s="323"/>
      <c r="D47" s="31"/>
      <c r="E47" s="76">
        <f t="shared" ref="E47:O47" si="8">E46</f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  <c r="I47" s="76">
        <f t="shared" si="8"/>
        <v>0</v>
      </c>
      <c r="J47" s="76">
        <f t="shared" si="8"/>
        <v>0</v>
      </c>
      <c r="K47" s="76">
        <f t="shared" si="8"/>
        <v>0</v>
      </c>
      <c r="L47" s="76">
        <f t="shared" si="8"/>
        <v>0</v>
      </c>
      <c r="M47" s="76">
        <f t="shared" si="8"/>
        <v>0</v>
      </c>
      <c r="N47" s="76">
        <f t="shared" si="8"/>
        <v>0</v>
      </c>
      <c r="O47" s="76">
        <f t="shared" si="8"/>
        <v>0</v>
      </c>
      <c r="P47" s="76">
        <f>SUM(P45:P46)</f>
        <v>12</v>
      </c>
    </row>
    <row r="48" spans="1:16">
      <c r="A48" s="31"/>
      <c r="B48" s="31"/>
      <c r="C48" s="31"/>
      <c r="D48" s="3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thickBot="1">
      <c r="A49" s="31"/>
      <c r="B49" s="32"/>
      <c r="C49" s="32"/>
      <c r="D49" s="1"/>
      <c r="E49" s="1"/>
      <c r="F49" s="1"/>
      <c r="G49" s="1"/>
      <c r="H49" s="1"/>
      <c r="I49" s="1"/>
      <c r="J49" s="33"/>
      <c r="K49" s="33"/>
      <c r="L49" s="33"/>
      <c r="M49" s="1"/>
      <c r="N49" s="1"/>
      <c r="O49" s="1"/>
      <c r="P49" s="1"/>
    </row>
    <row r="50" spans="1:16" ht="15.75" thickBot="1">
      <c r="A50" s="77" t="s">
        <v>56</v>
      </c>
      <c r="B50" s="78"/>
      <c r="C50" s="78"/>
      <c r="D50" s="78"/>
      <c r="E50" s="37" t="s">
        <v>19</v>
      </c>
      <c r="F50" s="37" t="s">
        <v>20</v>
      </c>
      <c r="G50" s="37" t="s">
        <v>21</v>
      </c>
      <c r="H50" s="37" t="s">
        <v>19</v>
      </c>
      <c r="I50" s="37" t="s">
        <v>20</v>
      </c>
      <c r="J50" s="37" t="s">
        <v>21</v>
      </c>
      <c r="K50" s="37" t="s">
        <v>19</v>
      </c>
      <c r="L50" s="37" t="s">
        <v>20</v>
      </c>
      <c r="M50" s="37" t="s">
        <v>21</v>
      </c>
      <c r="N50" s="37" t="s">
        <v>19</v>
      </c>
      <c r="O50" s="37" t="s">
        <v>20</v>
      </c>
      <c r="P50" s="39" t="s">
        <v>21</v>
      </c>
    </row>
    <row r="51" spans="1:16" ht="15.75" thickBot="1">
      <c r="A51" s="79" t="s">
        <v>57</v>
      </c>
      <c r="B51" s="80" t="s">
        <v>58</v>
      </c>
      <c r="C51" s="80" t="s">
        <v>25</v>
      </c>
      <c r="D51" s="81"/>
      <c r="E51" s="67">
        <v>5</v>
      </c>
      <c r="F51" s="67">
        <v>0</v>
      </c>
      <c r="G51" s="82">
        <f>SUM(E51:F51)</f>
        <v>5</v>
      </c>
      <c r="H51" s="67">
        <v>3</v>
      </c>
      <c r="I51" s="67">
        <v>0</v>
      </c>
      <c r="J51" s="83">
        <f>SUM(H51:I51)</f>
        <v>3</v>
      </c>
      <c r="K51" s="67">
        <v>0</v>
      </c>
      <c r="L51" s="67">
        <v>0</v>
      </c>
      <c r="M51" s="67">
        <v>0</v>
      </c>
      <c r="N51" s="83">
        <f>SUM(H51,K51)</f>
        <v>3</v>
      </c>
      <c r="O51" s="83">
        <f>SUM(I51,L51)</f>
        <v>0</v>
      </c>
      <c r="P51" s="84">
        <f>SUM(N51:O51)</f>
        <v>3</v>
      </c>
    </row>
    <row r="52" spans="1:16" ht="30.75" thickBot="1">
      <c r="A52" s="85" t="s">
        <v>46</v>
      </c>
      <c r="B52" s="85" t="s">
        <v>47</v>
      </c>
      <c r="C52" s="86" t="s">
        <v>25</v>
      </c>
      <c r="D52" s="87"/>
      <c r="E52" s="88">
        <v>0</v>
      </c>
      <c r="F52" s="88">
        <v>0</v>
      </c>
      <c r="G52" s="89">
        <f>SUM(E52:F52)</f>
        <v>0</v>
      </c>
      <c r="H52" s="88">
        <v>0</v>
      </c>
      <c r="I52" s="88">
        <v>0</v>
      </c>
      <c r="J52" s="90">
        <f>SUM(H52:I52)</f>
        <v>0</v>
      </c>
      <c r="K52" s="88">
        <v>6</v>
      </c>
      <c r="L52" s="88">
        <v>6</v>
      </c>
      <c r="M52" s="90">
        <f>SUM(K52:L52)</f>
        <v>12</v>
      </c>
      <c r="N52" s="90">
        <f>SUM(H52,K52)</f>
        <v>6</v>
      </c>
      <c r="O52" s="90">
        <f>SUM(I52,L52)</f>
        <v>6</v>
      </c>
      <c r="P52" s="91">
        <f>SUM(N52:O52)</f>
        <v>12</v>
      </c>
    </row>
    <row r="53" spans="1:16" ht="15.75" thickBot="1">
      <c r="A53" s="285" t="s">
        <v>40</v>
      </c>
      <c r="B53" s="286"/>
      <c r="C53" s="286"/>
      <c r="D53" s="286"/>
      <c r="E53" s="94">
        <f t="shared" ref="E53:P53" si="9">SUM(E51,E52)</f>
        <v>5</v>
      </c>
      <c r="F53" s="94">
        <f t="shared" si="9"/>
        <v>0</v>
      </c>
      <c r="G53" s="94">
        <f t="shared" si="9"/>
        <v>5</v>
      </c>
      <c r="H53" s="94">
        <f t="shared" si="9"/>
        <v>3</v>
      </c>
      <c r="I53" s="94">
        <f t="shared" si="9"/>
        <v>0</v>
      </c>
      <c r="J53" s="94">
        <f t="shared" si="9"/>
        <v>3</v>
      </c>
      <c r="K53" s="94">
        <f t="shared" si="9"/>
        <v>6</v>
      </c>
      <c r="L53" s="95">
        <f t="shared" si="9"/>
        <v>6</v>
      </c>
      <c r="M53" s="94">
        <f t="shared" si="9"/>
        <v>12</v>
      </c>
      <c r="N53" s="94">
        <f t="shared" si="9"/>
        <v>9</v>
      </c>
      <c r="O53" s="94">
        <f t="shared" si="9"/>
        <v>6</v>
      </c>
      <c r="P53" s="96">
        <f t="shared" si="9"/>
        <v>15</v>
      </c>
    </row>
    <row r="54" spans="1:16" ht="15.75" thickBot="1">
      <c r="A54" s="287" t="s">
        <v>59</v>
      </c>
      <c r="B54" s="288"/>
      <c r="C54" s="288"/>
      <c r="D54" s="288"/>
      <c r="E54" s="97">
        <f t="shared" ref="E54:J54" si="10">SUM(E28,E47,E41,E53)</f>
        <v>910</v>
      </c>
      <c r="F54" s="97">
        <f t="shared" si="10"/>
        <v>488</v>
      </c>
      <c r="G54" s="97">
        <f t="shared" si="10"/>
        <v>1398</v>
      </c>
      <c r="H54" s="97">
        <f t="shared" si="10"/>
        <v>631</v>
      </c>
      <c r="I54" s="97">
        <f t="shared" si="10"/>
        <v>417</v>
      </c>
      <c r="J54" s="97">
        <f t="shared" si="10"/>
        <v>1095</v>
      </c>
      <c r="K54" s="97">
        <f>SUM(K53,K47,K41,K28)</f>
        <v>2817</v>
      </c>
      <c r="L54" s="97">
        <f>SUM(L41,L47,L28,L53)</f>
        <v>2429</v>
      </c>
      <c r="M54" s="97">
        <f>SUM(M28,M47,M41,M53)</f>
        <v>5246</v>
      </c>
      <c r="N54" s="97">
        <f>SUM(N28,N47,N41,N53)</f>
        <v>3448</v>
      </c>
      <c r="O54" s="97">
        <f>SUM(O28,O47,O41,O53)</f>
        <v>2893</v>
      </c>
      <c r="P54" s="98">
        <f>SUM(P28,P47,P41,P53)</f>
        <v>6353</v>
      </c>
    </row>
    <row r="55" spans="1:16">
      <c r="A55" s="99"/>
      <c r="B55" s="99"/>
      <c r="C55" s="99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1:16" ht="15.75" thickBot="1">
      <c r="A56" s="99"/>
      <c r="B56" s="99"/>
      <c r="C56" s="99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16" ht="15.75" thickBot="1">
      <c r="A57" s="289" t="s">
        <v>60</v>
      </c>
      <c r="B57" s="290"/>
      <c r="C57" s="290"/>
      <c r="D57" s="290"/>
      <c r="E57" s="290"/>
      <c r="F57" s="290"/>
      <c r="G57" s="291"/>
      <c r="H57" s="292" t="s">
        <v>10</v>
      </c>
      <c r="I57" s="293"/>
      <c r="J57" s="293"/>
      <c r="K57" s="293"/>
      <c r="L57" s="293"/>
      <c r="M57" s="293"/>
      <c r="N57" s="293"/>
      <c r="O57" s="293"/>
      <c r="P57" s="294"/>
    </row>
    <row r="58" spans="1:16" ht="15.75" thickBot="1">
      <c r="A58" s="101" t="s">
        <v>11</v>
      </c>
      <c r="B58" s="15" t="s">
        <v>61</v>
      </c>
      <c r="C58" s="102" t="s">
        <v>13</v>
      </c>
      <c r="D58" s="78"/>
      <c r="E58" s="295" t="s">
        <v>14</v>
      </c>
      <c r="F58" s="295"/>
      <c r="G58" s="295"/>
      <c r="H58" s="295" t="s">
        <v>15</v>
      </c>
      <c r="I58" s="295"/>
      <c r="J58" s="295"/>
      <c r="K58" s="295" t="s">
        <v>16</v>
      </c>
      <c r="L58" s="295"/>
      <c r="M58" s="295"/>
      <c r="N58" s="295" t="s">
        <v>17</v>
      </c>
      <c r="O58" s="295"/>
      <c r="P58" s="296"/>
    </row>
    <row r="59" spans="1:16" ht="15.75" thickBot="1">
      <c r="A59" s="77" t="s">
        <v>18</v>
      </c>
      <c r="B59" s="78"/>
      <c r="C59" s="78"/>
      <c r="D59" s="78"/>
      <c r="E59" s="103" t="s">
        <v>19</v>
      </c>
      <c r="F59" s="103" t="s">
        <v>20</v>
      </c>
      <c r="G59" s="103" t="s">
        <v>21</v>
      </c>
      <c r="H59" s="103" t="s">
        <v>19</v>
      </c>
      <c r="I59" s="103" t="s">
        <v>20</v>
      </c>
      <c r="J59" s="103" t="s">
        <v>21</v>
      </c>
      <c r="K59" s="103" t="s">
        <v>19</v>
      </c>
      <c r="L59" s="103" t="s">
        <v>20</v>
      </c>
      <c r="M59" s="103" t="s">
        <v>21</v>
      </c>
      <c r="N59" s="103" t="s">
        <v>19</v>
      </c>
      <c r="O59" s="103" t="s">
        <v>20</v>
      </c>
      <c r="P59" s="104" t="s">
        <v>21</v>
      </c>
    </row>
    <row r="60" spans="1:16">
      <c r="A60" s="105" t="s">
        <v>62</v>
      </c>
      <c r="B60" s="106" t="s">
        <v>63</v>
      </c>
      <c r="C60" s="24" t="s">
        <v>25</v>
      </c>
      <c r="D60" s="87"/>
      <c r="E60" s="89">
        <v>352</v>
      </c>
      <c r="F60" s="89">
        <v>328</v>
      </c>
      <c r="G60" s="89">
        <f>SUM(E60:F60)</f>
        <v>680</v>
      </c>
      <c r="H60" s="89">
        <v>88</v>
      </c>
      <c r="I60" s="90">
        <v>75</v>
      </c>
      <c r="J60" s="89">
        <f>SUM(H60:I60)</f>
        <v>163</v>
      </c>
      <c r="K60" s="90">
        <v>733</v>
      </c>
      <c r="L60" s="90">
        <v>674</v>
      </c>
      <c r="M60" s="89">
        <f>SUM(K60:L60)</f>
        <v>1407</v>
      </c>
      <c r="N60" s="90">
        <f>SUM(H60,K60)</f>
        <v>821</v>
      </c>
      <c r="O60" s="90">
        <f>SUM(I60,L60)</f>
        <v>749</v>
      </c>
      <c r="P60" s="107">
        <f>SUM(N60:O60)</f>
        <v>1570</v>
      </c>
    </row>
    <row r="61" spans="1:16" ht="30.75" thickBot="1">
      <c r="A61" s="108" t="s">
        <v>64</v>
      </c>
      <c r="B61" s="109" t="s">
        <v>65</v>
      </c>
      <c r="C61" s="24" t="s">
        <v>25</v>
      </c>
      <c r="D61" s="110"/>
      <c r="E61" s="111">
        <v>87</v>
      </c>
      <c r="F61" s="111">
        <v>37</v>
      </c>
      <c r="G61" s="89">
        <f>SUM(E61:F61)</f>
        <v>124</v>
      </c>
      <c r="H61" s="111">
        <v>23</v>
      </c>
      <c r="I61" s="111">
        <v>13</v>
      </c>
      <c r="J61" s="89">
        <f>SUM(H61:I61)</f>
        <v>36</v>
      </c>
      <c r="K61" s="111">
        <v>403</v>
      </c>
      <c r="L61" s="111">
        <v>139</v>
      </c>
      <c r="M61" s="89">
        <f>SUM(K61:L61)</f>
        <v>542</v>
      </c>
      <c r="N61" s="111">
        <f>SUM(H61,K61)</f>
        <v>426</v>
      </c>
      <c r="O61" s="111">
        <f>I61+L61</f>
        <v>152</v>
      </c>
      <c r="P61" s="107">
        <f>SUM(N61:O61)</f>
        <v>578</v>
      </c>
    </row>
    <row r="62" spans="1:16" ht="15.75" thickBot="1">
      <c r="A62" s="285" t="s">
        <v>40</v>
      </c>
      <c r="B62" s="286"/>
      <c r="C62" s="286"/>
      <c r="D62" s="286"/>
      <c r="E62" s="95">
        <f t="shared" ref="E62:P62" si="11">SUM(E60:E61)</f>
        <v>439</v>
      </c>
      <c r="F62" s="95">
        <f t="shared" si="11"/>
        <v>365</v>
      </c>
      <c r="G62" s="95">
        <f t="shared" si="11"/>
        <v>804</v>
      </c>
      <c r="H62" s="95">
        <f t="shared" si="11"/>
        <v>111</v>
      </c>
      <c r="I62" s="95">
        <f t="shared" si="11"/>
        <v>88</v>
      </c>
      <c r="J62" s="95">
        <f t="shared" si="11"/>
        <v>199</v>
      </c>
      <c r="K62" s="95">
        <f t="shared" si="11"/>
        <v>1136</v>
      </c>
      <c r="L62" s="95">
        <f t="shared" si="11"/>
        <v>813</v>
      </c>
      <c r="M62" s="95">
        <f t="shared" si="11"/>
        <v>1949</v>
      </c>
      <c r="N62" s="95">
        <f t="shared" si="11"/>
        <v>1247</v>
      </c>
      <c r="O62" s="95">
        <f t="shared" si="11"/>
        <v>901</v>
      </c>
      <c r="P62" s="112">
        <f t="shared" si="11"/>
        <v>2148</v>
      </c>
    </row>
    <row r="63" spans="1:16" ht="15.75" thickBot="1">
      <c r="A63" s="31"/>
      <c r="B63" s="32"/>
      <c r="C63" s="32"/>
      <c r="D63" s="1"/>
      <c r="E63" s="1"/>
      <c r="F63" s="1"/>
      <c r="G63" s="1"/>
      <c r="H63" s="1"/>
      <c r="I63" s="1"/>
      <c r="J63" s="33"/>
      <c r="K63" s="33"/>
      <c r="L63" s="33"/>
      <c r="M63" s="1"/>
      <c r="N63" s="1"/>
      <c r="O63" s="1"/>
      <c r="P63" s="1"/>
    </row>
    <row r="64" spans="1:16">
      <c r="A64" s="113" t="s">
        <v>53</v>
      </c>
      <c r="B64" s="114"/>
      <c r="C64" s="115"/>
      <c r="D64" s="115"/>
      <c r="E64" s="37" t="s">
        <v>19</v>
      </c>
      <c r="F64" s="37" t="s">
        <v>20</v>
      </c>
      <c r="G64" s="37" t="s">
        <v>21</v>
      </c>
      <c r="H64" s="37" t="s">
        <v>19</v>
      </c>
      <c r="I64" s="37" t="s">
        <v>20</v>
      </c>
      <c r="J64" s="37" t="s">
        <v>21</v>
      </c>
      <c r="K64" s="37" t="s">
        <v>19</v>
      </c>
      <c r="L64" s="37" t="s">
        <v>20</v>
      </c>
      <c r="M64" s="37" t="s">
        <v>21</v>
      </c>
      <c r="N64" s="37" t="s">
        <v>19</v>
      </c>
      <c r="O64" s="37" t="s">
        <v>20</v>
      </c>
      <c r="P64" s="39" t="s">
        <v>21</v>
      </c>
    </row>
    <row r="65" spans="1:16">
      <c r="A65" s="47" t="s">
        <v>66</v>
      </c>
      <c r="B65" s="116" t="s">
        <v>63</v>
      </c>
      <c r="C65" s="49" t="s">
        <v>25</v>
      </c>
      <c r="D65" s="25"/>
      <c r="E65" s="111">
        <v>0</v>
      </c>
      <c r="F65" s="111">
        <v>0</v>
      </c>
      <c r="G65" s="117">
        <v>0</v>
      </c>
      <c r="H65" s="111">
        <v>0</v>
      </c>
      <c r="I65" s="111">
        <v>0</v>
      </c>
      <c r="J65" s="117">
        <f>SUM(H65:I65)</f>
        <v>0</v>
      </c>
      <c r="K65" s="111"/>
      <c r="L65" s="111">
        <v>0</v>
      </c>
      <c r="M65" s="117">
        <f t="shared" ref="M65:M75" si="12">SUM(K65:L65)</f>
        <v>0</v>
      </c>
      <c r="N65" s="111">
        <v>0</v>
      </c>
      <c r="O65" s="111">
        <v>0</v>
      </c>
      <c r="P65" s="118">
        <f t="shared" ref="P65:P75" si="13">SUM(N65:O65)</f>
        <v>0</v>
      </c>
    </row>
    <row r="66" spans="1:16" ht="30">
      <c r="A66" s="108" t="s">
        <v>67</v>
      </c>
      <c r="B66" s="109" t="s">
        <v>63</v>
      </c>
      <c r="C66" s="24" t="s">
        <v>25</v>
      </c>
      <c r="D66" s="25"/>
      <c r="E66" s="111">
        <v>0</v>
      </c>
      <c r="F66" s="111">
        <v>0</v>
      </c>
      <c r="G66" s="117">
        <f t="shared" ref="G66:G75" si="14">SUM(E66:F66)</f>
        <v>0</v>
      </c>
      <c r="H66" s="111">
        <v>0</v>
      </c>
      <c r="I66" s="111">
        <v>0</v>
      </c>
      <c r="J66" s="117">
        <v>0</v>
      </c>
      <c r="K66" s="111">
        <v>0</v>
      </c>
      <c r="L66" s="111">
        <v>0</v>
      </c>
      <c r="M66" s="117">
        <f t="shared" si="12"/>
        <v>0</v>
      </c>
      <c r="N66" s="111">
        <v>0</v>
      </c>
      <c r="O66" s="111">
        <v>0</v>
      </c>
      <c r="P66" s="118">
        <f t="shared" si="13"/>
        <v>0</v>
      </c>
    </row>
    <row r="67" spans="1:16">
      <c r="A67" s="108" t="s">
        <v>68</v>
      </c>
      <c r="B67" s="109" t="s">
        <v>63</v>
      </c>
      <c r="C67" s="24" t="s">
        <v>25</v>
      </c>
      <c r="D67" s="25"/>
      <c r="E67" s="111">
        <v>0</v>
      </c>
      <c r="F67" s="111">
        <v>0</v>
      </c>
      <c r="G67" s="117">
        <f t="shared" si="14"/>
        <v>0</v>
      </c>
      <c r="H67" s="111">
        <v>2</v>
      </c>
      <c r="I67" s="111">
        <v>2</v>
      </c>
      <c r="J67" s="117">
        <f t="shared" ref="J67:J75" si="15">SUM(H67,I67)</f>
        <v>4</v>
      </c>
      <c r="K67" s="111">
        <v>0</v>
      </c>
      <c r="L67" s="111">
        <v>0</v>
      </c>
      <c r="M67" s="117">
        <f t="shared" si="12"/>
        <v>0</v>
      </c>
      <c r="N67" s="111">
        <f t="shared" ref="N67:N75" si="16">SUM(H67,K67)</f>
        <v>2</v>
      </c>
      <c r="O67" s="111">
        <f t="shared" ref="O67:O75" si="17">I67+L67</f>
        <v>2</v>
      </c>
      <c r="P67" s="118">
        <f t="shared" si="13"/>
        <v>4</v>
      </c>
    </row>
    <row r="68" spans="1:16">
      <c r="A68" s="108" t="s">
        <v>69</v>
      </c>
      <c r="B68" s="109" t="s">
        <v>63</v>
      </c>
      <c r="C68" s="24" t="s">
        <v>25</v>
      </c>
      <c r="D68" s="25"/>
      <c r="E68" s="111">
        <v>0</v>
      </c>
      <c r="F68" s="111">
        <v>0</v>
      </c>
      <c r="G68" s="117">
        <f t="shared" si="14"/>
        <v>0</v>
      </c>
      <c r="H68" s="111">
        <v>4</v>
      </c>
      <c r="I68" s="111">
        <v>1</v>
      </c>
      <c r="J68" s="117">
        <f t="shared" si="15"/>
        <v>5</v>
      </c>
      <c r="K68" s="111">
        <v>0</v>
      </c>
      <c r="L68" s="111">
        <v>0</v>
      </c>
      <c r="M68" s="117">
        <f t="shared" si="12"/>
        <v>0</v>
      </c>
      <c r="N68" s="111">
        <f t="shared" si="16"/>
        <v>4</v>
      </c>
      <c r="O68" s="111">
        <f t="shared" si="17"/>
        <v>1</v>
      </c>
      <c r="P68" s="118">
        <f t="shared" si="13"/>
        <v>5</v>
      </c>
    </row>
    <row r="69" spans="1:16">
      <c r="A69" s="108" t="s">
        <v>70</v>
      </c>
      <c r="B69" s="109" t="s">
        <v>63</v>
      </c>
      <c r="C69" s="24" t="s">
        <v>25</v>
      </c>
      <c r="D69" s="25"/>
      <c r="E69" s="111">
        <v>0</v>
      </c>
      <c r="F69" s="111">
        <v>0</v>
      </c>
      <c r="G69" s="117">
        <f t="shared" si="14"/>
        <v>0</v>
      </c>
      <c r="H69" s="111">
        <v>1</v>
      </c>
      <c r="I69" s="111">
        <v>2</v>
      </c>
      <c r="J69" s="117">
        <f t="shared" si="15"/>
        <v>3</v>
      </c>
      <c r="K69" s="111">
        <v>0</v>
      </c>
      <c r="L69" s="111">
        <v>0</v>
      </c>
      <c r="M69" s="117">
        <f t="shared" si="12"/>
        <v>0</v>
      </c>
      <c r="N69" s="111">
        <f t="shared" si="16"/>
        <v>1</v>
      </c>
      <c r="O69" s="111">
        <f t="shared" si="17"/>
        <v>2</v>
      </c>
      <c r="P69" s="118">
        <f t="shared" si="13"/>
        <v>3</v>
      </c>
    </row>
    <row r="70" spans="1:16">
      <c r="A70" s="108" t="s">
        <v>71</v>
      </c>
      <c r="B70" s="109" t="s">
        <v>63</v>
      </c>
      <c r="C70" s="24" t="s">
        <v>25</v>
      </c>
      <c r="D70" s="25"/>
      <c r="E70" s="111">
        <v>0</v>
      </c>
      <c r="F70" s="111">
        <v>0</v>
      </c>
      <c r="G70" s="117">
        <f t="shared" si="14"/>
        <v>0</v>
      </c>
      <c r="H70" s="111">
        <v>1</v>
      </c>
      <c r="I70" s="111">
        <v>4</v>
      </c>
      <c r="J70" s="117">
        <f t="shared" si="15"/>
        <v>5</v>
      </c>
      <c r="K70" s="111">
        <v>0</v>
      </c>
      <c r="L70" s="111">
        <v>0</v>
      </c>
      <c r="M70" s="117">
        <f t="shared" si="12"/>
        <v>0</v>
      </c>
      <c r="N70" s="111">
        <f t="shared" si="16"/>
        <v>1</v>
      </c>
      <c r="O70" s="111">
        <f t="shared" si="17"/>
        <v>4</v>
      </c>
      <c r="P70" s="118">
        <f t="shared" si="13"/>
        <v>5</v>
      </c>
    </row>
    <row r="71" spans="1:16">
      <c r="A71" s="108" t="s">
        <v>72</v>
      </c>
      <c r="B71" s="109" t="s">
        <v>63</v>
      </c>
      <c r="C71" s="24" t="s">
        <v>25</v>
      </c>
      <c r="D71" s="25"/>
      <c r="E71" s="111">
        <v>0</v>
      </c>
      <c r="F71" s="111">
        <v>0</v>
      </c>
      <c r="G71" s="117">
        <f t="shared" si="14"/>
        <v>0</v>
      </c>
      <c r="H71" s="111">
        <v>3</v>
      </c>
      <c r="I71" s="111">
        <v>2</v>
      </c>
      <c r="J71" s="117">
        <f t="shared" si="15"/>
        <v>5</v>
      </c>
      <c r="K71" s="111">
        <v>0</v>
      </c>
      <c r="L71" s="111">
        <v>0</v>
      </c>
      <c r="M71" s="117">
        <f t="shared" si="12"/>
        <v>0</v>
      </c>
      <c r="N71" s="111">
        <f t="shared" si="16"/>
        <v>3</v>
      </c>
      <c r="O71" s="111">
        <f t="shared" si="17"/>
        <v>2</v>
      </c>
      <c r="P71" s="118">
        <f t="shared" si="13"/>
        <v>5</v>
      </c>
    </row>
    <row r="72" spans="1:16">
      <c r="A72" s="108" t="s">
        <v>73</v>
      </c>
      <c r="B72" s="109" t="s">
        <v>63</v>
      </c>
      <c r="C72" s="24" t="s">
        <v>25</v>
      </c>
      <c r="D72" s="25"/>
      <c r="E72" s="111">
        <v>0</v>
      </c>
      <c r="F72" s="111">
        <v>0</v>
      </c>
      <c r="G72" s="117">
        <f t="shared" si="14"/>
        <v>0</v>
      </c>
      <c r="H72" s="111">
        <v>0</v>
      </c>
      <c r="I72" s="111">
        <v>2</v>
      </c>
      <c r="J72" s="117">
        <f t="shared" si="15"/>
        <v>2</v>
      </c>
      <c r="K72" s="111">
        <v>0</v>
      </c>
      <c r="L72" s="111">
        <v>0</v>
      </c>
      <c r="M72" s="117">
        <f t="shared" si="12"/>
        <v>0</v>
      </c>
      <c r="N72" s="111">
        <f t="shared" si="16"/>
        <v>0</v>
      </c>
      <c r="O72" s="111">
        <f t="shared" si="17"/>
        <v>2</v>
      </c>
      <c r="P72" s="118">
        <f t="shared" si="13"/>
        <v>2</v>
      </c>
    </row>
    <row r="73" spans="1:16">
      <c r="A73" s="108" t="s">
        <v>74</v>
      </c>
      <c r="B73" s="109" t="s">
        <v>63</v>
      </c>
      <c r="C73" s="24" t="s">
        <v>25</v>
      </c>
      <c r="D73" s="25"/>
      <c r="E73" s="111">
        <v>0</v>
      </c>
      <c r="F73" s="111">
        <v>0</v>
      </c>
      <c r="G73" s="117">
        <f t="shared" si="14"/>
        <v>0</v>
      </c>
      <c r="H73" s="111">
        <v>1</v>
      </c>
      <c r="I73" s="111">
        <v>3</v>
      </c>
      <c r="J73" s="117">
        <f t="shared" si="15"/>
        <v>4</v>
      </c>
      <c r="K73" s="111">
        <v>0</v>
      </c>
      <c r="L73" s="111">
        <v>0</v>
      </c>
      <c r="M73" s="117">
        <f t="shared" si="12"/>
        <v>0</v>
      </c>
      <c r="N73" s="111">
        <f t="shared" si="16"/>
        <v>1</v>
      </c>
      <c r="O73" s="111">
        <f t="shared" si="17"/>
        <v>3</v>
      </c>
      <c r="P73" s="118">
        <f t="shared" si="13"/>
        <v>4</v>
      </c>
    </row>
    <row r="74" spans="1:16" ht="30">
      <c r="A74" s="108" t="s">
        <v>75</v>
      </c>
      <c r="B74" s="109" t="s">
        <v>65</v>
      </c>
      <c r="C74" s="24" t="s">
        <v>25</v>
      </c>
      <c r="D74" s="25"/>
      <c r="E74" s="111">
        <v>0</v>
      </c>
      <c r="F74" s="111">
        <v>0</v>
      </c>
      <c r="G74" s="117">
        <f t="shared" si="14"/>
        <v>0</v>
      </c>
      <c r="H74" s="111">
        <v>2</v>
      </c>
      <c r="I74" s="111">
        <v>2</v>
      </c>
      <c r="J74" s="117">
        <f t="shared" si="15"/>
        <v>4</v>
      </c>
      <c r="K74" s="111">
        <v>0</v>
      </c>
      <c r="L74" s="111">
        <v>0</v>
      </c>
      <c r="M74" s="117">
        <f t="shared" si="12"/>
        <v>0</v>
      </c>
      <c r="N74" s="111">
        <f t="shared" si="16"/>
        <v>2</v>
      </c>
      <c r="O74" s="111">
        <f t="shared" si="17"/>
        <v>2</v>
      </c>
      <c r="P74" s="118">
        <f t="shared" si="13"/>
        <v>4</v>
      </c>
    </row>
    <row r="75" spans="1:16" ht="15.75" thickBot="1">
      <c r="A75" s="119" t="s">
        <v>76</v>
      </c>
      <c r="B75" s="120" t="s">
        <v>63</v>
      </c>
      <c r="C75" s="26" t="s">
        <v>25</v>
      </c>
      <c r="D75" s="27"/>
      <c r="E75" s="121">
        <v>0</v>
      </c>
      <c r="F75" s="121">
        <v>0</v>
      </c>
      <c r="G75" s="122">
        <f t="shared" si="14"/>
        <v>0</v>
      </c>
      <c r="H75" s="121">
        <v>3</v>
      </c>
      <c r="I75" s="121">
        <v>0</v>
      </c>
      <c r="J75" s="122">
        <f t="shared" si="15"/>
        <v>3</v>
      </c>
      <c r="K75" s="121">
        <v>0</v>
      </c>
      <c r="L75" s="121">
        <v>0</v>
      </c>
      <c r="M75" s="122">
        <f t="shared" si="12"/>
        <v>0</v>
      </c>
      <c r="N75" s="111">
        <f t="shared" si="16"/>
        <v>3</v>
      </c>
      <c r="O75" s="111">
        <f t="shared" si="17"/>
        <v>0</v>
      </c>
      <c r="P75" s="123">
        <f t="shared" si="13"/>
        <v>3</v>
      </c>
    </row>
    <row r="76" spans="1:16" ht="15.75" thickBot="1">
      <c r="A76" s="285" t="s">
        <v>40</v>
      </c>
      <c r="B76" s="286"/>
      <c r="C76" s="286"/>
      <c r="D76" s="286"/>
      <c r="E76" s="95">
        <f>SUM(E65:E75)</f>
        <v>0</v>
      </c>
      <c r="F76" s="95">
        <f t="shared" ref="F76:N76" si="18">SUM(F65:F75)</f>
        <v>0</v>
      </c>
      <c r="G76" s="95">
        <f t="shared" si="18"/>
        <v>0</v>
      </c>
      <c r="H76" s="95">
        <f t="shared" si="18"/>
        <v>17</v>
      </c>
      <c r="I76" s="95">
        <f t="shared" si="18"/>
        <v>18</v>
      </c>
      <c r="J76" s="95">
        <f t="shared" si="18"/>
        <v>35</v>
      </c>
      <c r="K76" s="95">
        <f t="shared" si="18"/>
        <v>0</v>
      </c>
      <c r="L76" s="95">
        <f t="shared" si="18"/>
        <v>0</v>
      </c>
      <c r="M76" s="95">
        <f t="shared" si="18"/>
        <v>0</v>
      </c>
      <c r="N76" s="95">
        <f t="shared" si="18"/>
        <v>17</v>
      </c>
      <c r="O76" s="95">
        <f>SUM(O65:O75)</f>
        <v>18</v>
      </c>
      <c r="P76" s="112">
        <f>SUM(P65:P75)</f>
        <v>35</v>
      </c>
    </row>
    <row r="77" spans="1:16" ht="15.75" thickBot="1">
      <c r="A77" s="124"/>
      <c r="B77" s="32"/>
      <c r="C77" s="32"/>
      <c r="D77" s="32"/>
      <c r="E77" s="1"/>
      <c r="F77" s="1"/>
      <c r="G77" s="1"/>
      <c r="H77" s="1"/>
      <c r="I77" s="1"/>
      <c r="J77" s="125"/>
      <c r="K77" s="33"/>
      <c r="L77" s="33"/>
      <c r="M77" s="33"/>
      <c r="N77" s="33"/>
      <c r="O77" s="33"/>
      <c r="P77" s="33"/>
    </row>
    <row r="78" spans="1:16" ht="15.75" thickBot="1">
      <c r="A78" s="77" t="s">
        <v>41</v>
      </c>
      <c r="B78" s="78"/>
      <c r="C78" s="78"/>
      <c r="D78" s="78"/>
      <c r="E78" s="103" t="s">
        <v>19</v>
      </c>
      <c r="F78" s="103" t="s">
        <v>20</v>
      </c>
      <c r="G78" s="103" t="s">
        <v>21</v>
      </c>
      <c r="H78" s="103" t="s">
        <v>19</v>
      </c>
      <c r="I78" s="103" t="s">
        <v>20</v>
      </c>
      <c r="J78" s="103" t="s">
        <v>21</v>
      </c>
      <c r="K78" s="103" t="s">
        <v>19</v>
      </c>
      <c r="L78" s="103" t="s">
        <v>20</v>
      </c>
      <c r="M78" s="103" t="s">
        <v>21</v>
      </c>
      <c r="N78" s="103" t="s">
        <v>19</v>
      </c>
      <c r="O78" s="103" t="s">
        <v>20</v>
      </c>
      <c r="P78" s="104" t="s">
        <v>21</v>
      </c>
    </row>
    <row r="79" spans="1:16" ht="30">
      <c r="A79" s="105" t="s">
        <v>77</v>
      </c>
      <c r="B79" s="106" t="s">
        <v>63</v>
      </c>
      <c r="C79" s="24" t="s">
        <v>25</v>
      </c>
      <c r="D79" s="126"/>
      <c r="E79" s="89">
        <v>0</v>
      </c>
      <c r="F79" s="89">
        <v>0</v>
      </c>
      <c r="G79" s="89">
        <f>SUM(E79:F79)</f>
        <v>0</v>
      </c>
      <c r="H79" s="89">
        <v>0</v>
      </c>
      <c r="I79" s="89">
        <v>0</v>
      </c>
      <c r="J79" s="117">
        <f>SUM(H79,I79)</f>
        <v>0</v>
      </c>
      <c r="K79" s="111">
        <v>6</v>
      </c>
      <c r="L79" s="111">
        <v>7</v>
      </c>
      <c r="M79" s="117">
        <f>SUM(K79:L79)</f>
        <v>13</v>
      </c>
      <c r="N79" s="111">
        <f>SUM(H79,K79)</f>
        <v>6</v>
      </c>
      <c r="O79" s="111">
        <f>SUM(I79,L79)</f>
        <v>7</v>
      </c>
      <c r="P79" s="118">
        <f>SUM(N79:O79)</f>
        <v>13</v>
      </c>
    </row>
    <row r="80" spans="1:16" ht="30.75" thickBot="1">
      <c r="A80" s="108" t="s">
        <v>78</v>
      </c>
      <c r="B80" s="109" t="s">
        <v>65</v>
      </c>
      <c r="C80" s="24" t="s">
        <v>25</v>
      </c>
      <c r="D80" s="25"/>
      <c r="E80" s="127">
        <v>12</v>
      </c>
      <c r="F80" s="127">
        <v>5</v>
      </c>
      <c r="G80" s="89">
        <f>SUM(E80:F80)</f>
        <v>17</v>
      </c>
      <c r="H80" s="111">
        <v>0</v>
      </c>
      <c r="I80" s="111">
        <v>0</v>
      </c>
      <c r="J80" s="89">
        <f>SUM(H80:I80)</f>
        <v>0</v>
      </c>
      <c r="K80" s="111">
        <v>0</v>
      </c>
      <c r="L80" s="111">
        <v>0</v>
      </c>
      <c r="M80" s="89">
        <f>SUM(K80:L80)</f>
        <v>0</v>
      </c>
      <c r="N80" s="111">
        <f>SUM(H80,K80)</f>
        <v>0</v>
      </c>
      <c r="O80" s="111">
        <f>SUM(I80,L80)</f>
        <v>0</v>
      </c>
      <c r="P80" s="107">
        <f>SUM(N80:O80)</f>
        <v>0</v>
      </c>
    </row>
    <row r="81" spans="1:16" ht="15.75" thickBot="1">
      <c r="A81" s="285" t="s">
        <v>40</v>
      </c>
      <c r="B81" s="286"/>
      <c r="C81" s="286"/>
      <c r="D81" s="286"/>
      <c r="E81" s="95">
        <f>SUM(E79:E80)</f>
        <v>12</v>
      </c>
      <c r="F81" s="95">
        <f t="shared" ref="F81:P81" si="19">SUM(F79:F80)</f>
        <v>5</v>
      </c>
      <c r="G81" s="95">
        <f t="shared" si="19"/>
        <v>17</v>
      </c>
      <c r="H81" s="95"/>
      <c r="I81" s="95"/>
      <c r="J81" s="95">
        <f t="shared" si="19"/>
        <v>0</v>
      </c>
      <c r="K81" s="95"/>
      <c r="L81" s="95">
        <f t="shared" si="19"/>
        <v>7</v>
      </c>
      <c r="M81" s="95">
        <f t="shared" si="19"/>
        <v>13</v>
      </c>
      <c r="N81" s="95">
        <f t="shared" si="19"/>
        <v>6</v>
      </c>
      <c r="O81" s="95">
        <f t="shared" si="19"/>
        <v>7</v>
      </c>
      <c r="P81" s="112">
        <f t="shared" si="19"/>
        <v>13</v>
      </c>
    </row>
    <row r="82" spans="1:16" ht="15.75" thickBot="1">
      <c r="A82" s="287" t="s">
        <v>59</v>
      </c>
      <c r="B82" s="288"/>
      <c r="C82" s="288"/>
      <c r="D82" s="288"/>
      <c r="E82" s="128">
        <f>SUM(E62,E76,E81)</f>
        <v>451</v>
      </c>
      <c r="F82" s="128">
        <f t="shared" ref="F82:O82" si="20">SUM(F62,F76,F81)</f>
        <v>370</v>
      </c>
      <c r="G82" s="128">
        <f t="shared" si="20"/>
        <v>821</v>
      </c>
      <c r="H82" s="128">
        <f t="shared" si="20"/>
        <v>128</v>
      </c>
      <c r="I82" s="128">
        <f t="shared" si="20"/>
        <v>106</v>
      </c>
      <c r="J82" s="128">
        <f t="shared" si="20"/>
        <v>234</v>
      </c>
      <c r="K82" s="128">
        <f t="shared" si="20"/>
        <v>1136</v>
      </c>
      <c r="L82" s="128">
        <f t="shared" si="20"/>
        <v>820</v>
      </c>
      <c r="M82" s="128">
        <f t="shared" si="20"/>
        <v>1962</v>
      </c>
      <c r="N82" s="128">
        <f t="shared" si="20"/>
        <v>1270</v>
      </c>
      <c r="O82" s="128">
        <f t="shared" si="20"/>
        <v>926</v>
      </c>
      <c r="P82" s="129">
        <f>SUM(P62,P76,P81)</f>
        <v>2196</v>
      </c>
    </row>
    <row r="83" spans="1:16">
      <c r="A83" s="99"/>
      <c r="B83" s="99"/>
      <c r="C83" s="99"/>
      <c r="D83" s="9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1:16" ht="15.75" thickBot="1">
      <c r="A84" s="124"/>
      <c r="B84" s="32"/>
      <c r="C84" s="32"/>
      <c r="D84" s="32"/>
      <c r="E84" s="1"/>
      <c r="F84" s="1"/>
      <c r="G84" s="1"/>
      <c r="H84" s="1"/>
      <c r="I84" s="1"/>
      <c r="J84" s="125"/>
      <c r="K84" s="33"/>
      <c r="L84" s="33"/>
      <c r="M84" s="33"/>
      <c r="N84" s="33"/>
      <c r="O84" s="33"/>
      <c r="P84" s="33"/>
    </row>
    <row r="85" spans="1:16" ht="15.75" thickBot="1">
      <c r="A85" s="289" t="s">
        <v>79</v>
      </c>
      <c r="B85" s="290"/>
      <c r="C85" s="290"/>
      <c r="D85" s="290"/>
      <c r="E85" s="290"/>
      <c r="F85" s="290"/>
      <c r="G85" s="291"/>
      <c r="H85" s="292" t="s">
        <v>10</v>
      </c>
      <c r="I85" s="293"/>
      <c r="J85" s="293"/>
      <c r="K85" s="293"/>
      <c r="L85" s="293"/>
      <c r="M85" s="293"/>
      <c r="N85" s="293"/>
      <c r="O85" s="293"/>
      <c r="P85" s="294"/>
    </row>
    <row r="86" spans="1:16" ht="15.75" thickBot="1">
      <c r="A86" s="101" t="s">
        <v>11</v>
      </c>
      <c r="B86" s="15" t="s">
        <v>61</v>
      </c>
      <c r="C86" s="102" t="s">
        <v>13</v>
      </c>
      <c r="D86" s="78"/>
      <c r="E86" s="295" t="s">
        <v>14</v>
      </c>
      <c r="F86" s="295"/>
      <c r="G86" s="295"/>
      <c r="H86" s="295" t="s">
        <v>15</v>
      </c>
      <c r="I86" s="295"/>
      <c r="J86" s="295"/>
      <c r="K86" s="295" t="s">
        <v>16</v>
      </c>
      <c r="L86" s="295"/>
      <c r="M86" s="295"/>
      <c r="N86" s="295" t="s">
        <v>17</v>
      </c>
      <c r="O86" s="295"/>
      <c r="P86" s="296"/>
    </row>
    <row r="87" spans="1:16" ht="15.75" thickBot="1">
      <c r="A87" s="77" t="s">
        <v>18</v>
      </c>
      <c r="B87" s="78"/>
      <c r="C87" s="78"/>
      <c r="D87" s="78"/>
      <c r="E87" s="103" t="s">
        <v>19</v>
      </c>
      <c r="F87" s="103" t="s">
        <v>20</v>
      </c>
      <c r="G87" s="103" t="s">
        <v>21</v>
      </c>
      <c r="H87" s="103" t="s">
        <v>19</v>
      </c>
      <c r="I87" s="103" t="s">
        <v>20</v>
      </c>
      <c r="J87" s="103" t="s">
        <v>21</v>
      </c>
      <c r="K87" s="103" t="s">
        <v>19</v>
      </c>
      <c r="L87" s="103" t="s">
        <v>20</v>
      </c>
      <c r="M87" s="103" t="s">
        <v>21</v>
      </c>
      <c r="N87" s="103" t="s">
        <v>19</v>
      </c>
      <c r="O87" s="103" t="s">
        <v>20</v>
      </c>
      <c r="P87" s="104" t="s">
        <v>21</v>
      </c>
    </row>
    <row r="88" spans="1:16">
      <c r="A88" s="249" t="s">
        <v>29</v>
      </c>
      <c r="B88" s="250" t="s">
        <v>80</v>
      </c>
      <c r="C88" s="87" t="s">
        <v>81</v>
      </c>
      <c r="D88" s="126"/>
      <c r="E88" s="89">
        <v>17</v>
      </c>
      <c r="F88" s="89">
        <v>13</v>
      </c>
      <c r="G88" s="89">
        <f>SUM(E88:F88)</f>
        <v>30</v>
      </c>
      <c r="H88" s="89">
        <v>14</v>
      </c>
      <c r="I88" s="90">
        <v>21</v>
      </c>
      <c r="J88" s="89">
        <f>SUM(H88:I88)</f>
        <v>35</v>
      </c>
      <c r="K88" s="90">
        <v>85</v>
      </c>
      <c r="L88" s="90">
        <v>92</v>
      </c>
      <c r="M88" s="89">
        <f>SUM(K88:L88)</f>
        <v>177</v>
      </c>
      <c r="N88" s="90">
        <f t="shared" ref="N88:O98" si="21">SUM(H88,K88)</f>
        <v>99</v>
      </c>
      <c r="O88" s="90">
        <f t="shared" si="21"/>
        <v>113</v>
      </c>
      <c r="P88" s="107">
        <f>SUM(N88:O88)</f>
        <v>212</v>
      </c>
    </row>
    <row r="89" spans="1:16" ht="30">
      <c r="A89" s="47" t="s">
        <v>82</v>
      </c>
      <c r="B89" s="109" t="s">
        <v>83</v>
      </c>
      <c r="C89" s="87" t="s">
        <v>81</v>
      </c>
      <c r="D89" s="25"/>
      <c r="E89" s="111">
        <v>5</v>
      </c>
      <c r="F89" s="111">
        <v>10</v>
      </c>
      <c r="G89" s="117">
        <f t="shared" ref="G89:G98" si="22">SUM(E89:F89)</f>
        <v>15</v>
      </c>
      <c r="H89" s="111">
        <v>8</v>
      </c>
      <c r="I89" s="111">
        <v>5</v>
      </c>
      <c r="J89" s="117">
        <f t="shared" ref="J89:J98" si="23">SUM(H89:I89)</f>
        <v>13</v>
      </c>
      <c r="K89" s="111">
        <v>16</v>
      </c>
      <c r="L89" s="111">
        <v>30</v>
      </c>
      <c r="M89" s="89">
        <f>SUM(K89:L89)</f>
        <v>46</v>
      </c>
      <c r="N89" s="111">
        <f t="shared" si="21"/>
        <v>24</v>
      </c>
      <c r="O89" s="111">
        <f t="shared" si="21"/>
        <v>35</v>
      </c>
      <c r="P89" s="118">
        <f t="shared" ref="P89:P98" si="24">SUM(N89:O89)</f>
        <v>59</v>
      </c>
    </row>
    <row r="90" spans="1:16">
      <c r="A90" s="116" t="s">
        <v>84</v>
      </c>
      <c r="B90" s="109" t="s">
        <v>85</v>
      </c>
      <c r="C90" s="110" t="s">
        <v>81</v>
      </c>
      <c r="D90" s="25"/>
      <c r="E90" s="111">
        <v>85</v>
      </c>
      <c r="F90" s="111">
        <v>104</v>
      </c>
      <c r="G90" s="117">
        <f t="shared" si="22"/>
        <v>189</v>
      </c>
      <c r="H90" s="111">
        <v>5</v>
      </c>
      <c r="I90" s="111">
        <v>73</v>
      </c>
      <c r="J90" s="117">
        <f t="shared" si="23"/>
        <v>78</v>
      </c>
      <c r="K90" s="111">
        <v>353</v>
      </c>
      <c r="L90" s="111">
        <v>527</v>
      </c>
      <c r="M90" s="117">
        <f t="shared" ref="M90:M98" si="25">SUM(K90:L90)</f>
        <v>880</v>
      </c>
      <c r="N90" s="111">
        <f t="shared" si="21"/>
        <v>358</v>
      </c>
      <c r="O90" s="111">
        <f t="shared" si="21"/>
        <v>600</v>
      </c>
      <c r="P90" s="117">
        <f t="shared" si="24"/>
        <v>958</v>
      </c>
    </row>
    <row r="91" spans="1:16" ht="30">
      <c r="A91" s="116" t="s">
        <v>86</v>
      </c>
      <c r="B91" s="109" t="s">
        <v>87</v>
      </c>
      <c r="C91" s="110" t="s">
        <v>81</v>
      </c>
      <c r="D91" s="25"/>
      <c r="E91" s="111">
        <v>0</v>
      </c>
      <c r="F91" s="111">
        <v>0</v>
      </c>
      <c r="G91" s="117">
        <f t="shared" si="22"/>
        <v>0</v>
      </c>
      <c r="H91" s="111">
        <v>0</v>
      </c>
      <c r="I91" s="111">
        <v>0</v>
      </c>
      <c r="J91" s="117">
        <f t="shared" si="23"/>
        <v>0</v>
      </c>
      <c r="K91" s="111">
        <v>25</v>
      </c>
      <c r="L91" s="111">
        <v>31</v>
      </c>
      <c r="M91" s="117">
        <f t="shared" si="25"/>
        <v>56</v>
      </c>
      <c r="N91" s="111">
        <f t="shared" si="21"/>
        <v>25</v>
      </c>
      <c r="O91" s="111">
        <f t="shared" si="21"/>
        <v>31</v>
      </c>
      <c r="P91" s="117">
        <f t="shared" si="24"/>
        <v>56</v>
      </c>
    </row>
    <row r="92" spans="1:16">
      <c r="A92" s="251" t="s">
        <v>88</v>
      </c>
      <c r="B92" s="120" t="s">
        <v>87</v>
      </c>
      <c r="C92" s="87" t="s">
        <v>81</v>
      </c>
      <c r="D92" s="27"/>
      <c r="E92" s="111">
        <v>14</v>
      </c>
      <c r="F92" s="111">
        <v>11</v>
      </c>
      <c r="G92" s="117">
        <f t="shared" si="22"/>
        <v>25</v>
      </c>
      <c r="H92" s="111">
        <v>13</v>
      </c>
      <c r="I92" s="111">
        <v>10</v>
      </c>
      <c r="J92" s="117">
        <f t="shared" si="23"/>
        <v>23</v>
      </c>
      <c r="K92" s="111">
        <v>24</v>
      </c>
      <c r="L92" s="111">
        <v>22</v>
      </c>
      <c r="M92" s="117">
        <f t="shared" si="25"/>
        <v>46</v>
      </c>
      <c r="N92" s="111">
        <f t="shared" si="21"/>
        <v>37</v>
      </c>
      <c r="O92" s="111">
        <f t="shared" si="21"/>
        <v>32</v>
      </c>
      <c r="P92" s="118">
        <f t="shared" si="24"/>
        <v>69</v>
      </c>
    </row>
    <row r="93" spans="1:16">
      <c r="A93" s="251" t="s">
        <v>89</v>
      </c>
      <c r="B93" s="120" t="s">
        <v>87</v>
      </c>
      <c r="C93" s="87" t="s">
        <v>81</v>
      </c>
      <c r="D93" s="27"/>
      <c r="E93" s="111">
        <v>0</v>
      </c>
      <c r="F93" s="111">
        <v>0</v>
      </c>
      <c r="G93" s="117">
        <f t="shared" si="22"/>
        <v>0</v>
      </c>
      <c r="H93" s="111">
        <v>0</v>
      </c>
      <c r="I93" s="111">
        <v>0</v>
      </c>
      <c r="J93" s="117">
        <f t="shared" si="23"/>
        <v>0</v>
      </c>
      <c r="K93" s="111">
        <v>132</v>
      </c>
      <c r="L93" s="111">
        <v>121</v>
      </c>
      <c r="M93" s="117">
        <f t="shared" si="25"/>
        <v>253</v>
      </c>
      <c r="N93" s="111">
        <f t="shared" si="21"/>
        <v>132</v>
      </c>
      <c r="O93" s="111">
        <f t="shared" si="21"/>
        <v>121</v>
      </c>
      <c r="P93" s="118">
        <f t="shared" si="24"/>
        <v>253</v>
      </c>
    </row>
    <row r="94" spans="1:16">
      <c r="A94" s="251" t="s">
        <v>90</v>
      </c>
      <c r="B94" s="120" t="s">
        <v>87</v>
      </c>
      <c r="C94" s="87" t="s">
        <v>81</v>
      </c>
      <c r="D94" s="27"/>
      <c r="E94" s="111">
        <v>48</v>
      </c>
      <c r="F94" s="111">
        <v>50</v>
      </c>
      <c r="G94" s="117">
        <f t="shared" si="22"/>
        <v>98</v>
      </c>
      <c r="H94" s="111">
        <v>50</v>
      </c>
      <c r="I94" s="111">
        <v>51</v>
      </c>
      <c r="J94" s="117">
        <f t="shared" si="23"/>
        <v>101</v>
      </c>
      <c r="K94" s="111">
        <v>119</v>
      </c>
      <c r="L94" s="111">
        <v>82</v>
      </c>
      <c r="M94" s="117">
        <f t="shared" si="25"/>
        <v>201</v>
      </c>
      <c r="N94" s="111">
        <f t="shared" si="21"/>
        <v>169</v>
      </c>
      <c r="O94" s="111">
        <f t="shared" si="21"/>
        <v>133</v>
      </c>
      <c r="P94" s="118">
        <f>SUM(N94:O94)</f>
        <v>302</v>
      </c>
    </row>
    <row r="95" spans="1:16">
      <c r="A95" s="251" t="s">
        <v>91</v>
      </c>
      <c r="B95" s="120" t="s">
        <v>87</v>
      </c>
      <c r="C95" s="87" t="s">
        <v>81</v>
      </c>
      <c r="D95" s="27"/>
      <c r="E95" s="111">
        <v>0</v>
      </c>
      <c r="F95" s="111">
        <v>0</v>
      </c>
      <c r="G95" s="117">
        <f t="shared" si="22"/>
        <v>0</v>
      </c>
      <c r="H95" s="111">
        <v>0</v>
      </c>
      <c r="I95" s="111">
        <v>0</v>
      </c>
      <c r="J95" s="117">
        <f t="shared" si="23"/>
        <v>0</v>
      </c>
      <c r="K95" s="111">
        <v>27</v>
      </c>
      <c r="L95" s="111">
        <v>16</v>
      </c>
      <c r="M95" s="117">
        <f t="shared" si="25"/>
        <v>43</v>
      </c>
      <c r="N95" s="111">
        <f t="shared" si="21"/>
        <v>27</v>
      </c>
      <c r="O95" s="111">
        <f t="shared" si="21"/>
        <v>16</v>
      </c>
      <c r="P95" s="118">
        <f t="shared" si="24"/>
        <v>43</v>
      </c>
    </row>
    <row r="96" spans="1:16">
      <c r="A96" s="251" t="s">
        <v>92</v>
      </c>
      <c r="B96" s="120" t="s">
        <v>87</v>
      </c>
      <c r="C96" s="87" t="s">
        <v>81</v>
      </c>
      <c r="D96" s="27"/>
      <c r="E96" s="111">
        <v>32</v>
      </c>
      <c r="F96" s="111">
        <v>14</v>
      </c>
      <c r="G96" s="117">
        <f t="shared" si="22"/>
        <v>46</v>
      </c>
      <c r="H96" s="111">
        <v>32</v>
      </c>
      <c r="I96" s="111">
        <v>16</v>
      </c>
      <c r="J96" s="117">
        <f>SUM(H96,I96)</f>
        <v>48</v>
      </c>
      <c r="K96" s="111">
        <v>28</v>
      </c>
      <c r="L96" s="111">
        <v>33</v>
      </c>
      <c r="M96" s="117">
        <f t="shared" si="25"/>
        <v>61</v>
      </c>
      <c r="N96" s="111">
        <f t="shared" si="21"/>
        <v>60</v>
      </c>
      <c r="O96" s="111">
        <f t="shared" si="21"/>
        <v>49</v>
      </c>
      <c r="P96" s="118">
        <f t="shared" si="24"/>
        <v>109</v>
      </c>
    </row>
    <row r="97" spans="1:16">
      <c r="A97" s="251" t="s">
        <v>93</v>
      </c>
      <c r="B97" s="120" t="s">
        <v>87</v>
      </c>
      <c r="C97" s="87" t="s">
        <v>81</v>
      </c>
      <c r="D97" s="27"/>
      <c r="E97" s="111">
        <v>0</v>
      </c>
      <c r="F97" s="111">
        <v>0</v>
      </c>
      <c r="G97" s="117">
        <f t="shared" si="22"/>
        <v>0</v>
      </c>
      <c r="H97" s="111">
        <v>0</v>
      </c>
      <c r="I97" s="111">
        <v>0</v>
      </c>
      <c r="J97" s="117">
        <f>SUM(H97,I97)</f>
        <v>0</v>
      </c>
      <c r="K97" s="111">
        <v>52</v>
      </c>
      <c r="L97" s="111">
        <v>81</v>
      </c>
      <c r="M97" s="117">
        <f t="shared" si="25"/>
        <v>133</v>
      </c>
      <c r="N97" s="111">
        <f t="shared" si="21"/>
        <v>52</v>
      </c>
      <c r="O97" s="111">
        <f t="shared" si="21"/>
        <v>81</v>
      </c>
      <c r="P97" s="118">
        <f t="shared" si="24"/>
        <v>133</v>
      </c>
    </row>
    <row r="98" spans="1:16" ht="15.75" thickBot="1">
      <c r="A98" s="251" t="s">
        <v>94</v>
      </c>
      <c r="B98" s="120" t="s">
        <v>87</v>
      </c>
      <c r="C98" s="131" t="s">
        <v>81</v>
      </c>
      <c r="D98" s="27"/>
      <c r="E98" s="121">
        <v>38</v>
      </c>
      <c r="F98" s="121">
        <v>36</v>
      </c>
      <c r="G98" s="122">
        <f t="shared" si="22"/>
        <v>74</v>
      </c>
      <c r="H98" s="121">
        <v>39</v>
      </c>
      <c r="I98" s="121">
        <v>39</v>
      </c>
      <c r="J98" s="122">
        <f t="shared" si="23"/>
        <v>78</v>
      </c>
      <c r="K98" s="121">
        <v>41</v>
      </c>
      <c r="L98" s="121">
        <v>65</v>
      </c>
      <c r="M98" s="122">
        <f t="shared" si="25"/>
        <v>106</v>
      </c>
      <c r="N98" s="121">
        <f t="shared" si="21"/>
        <v>80</v>
      </c>
      <c r="O98" s="121">
        <f>SUM(I98,L98)</f>
        <v>104</v>
      </c>
      <c r="P98" s="123">
        <f t="shared" si="24"/>
        <v>184</v>
      </c>
    </row>
    <row r="99" spans="1:16" ht="15.75" thickBot="1">
      <c r="A99" s="285" t="s">
        <v>40</v>
      </c>
      <c r="B99" s="286"/>
      <c r="C99" s="286"/>
      <c r="D99" s="286"/>
      <c r="E99" s="132">
        <f>SUM(E88:E98)</f>
        <v>239</v>
      </c>
      <c r="F99" s="132">
        <f>SUM(F88:F98)</f>
        <v>238</v>
      </c>
      <c r="G99" s="132">
        <f>SUM(G88:G98)</f>
        <v>477</v>
      </c>
      <c r="H99" s="132">
        <f t="shared" ref="H99:P99" si="26">SUM(H88:H98)</f>
        <v>161</v>
      </c>
      <c r="I99" s="132">
        <f t="shared" si="26"/>
        <v>215</v>
      </c>
      <c r="J99" s="132">
        <f t="shared" si="26"/>
        <v>376</v>
      </c>
      <c r="K99" s="132">
        <f t="shared" si="26"/>
        <v>902</v>
      </c>
      <c r="L99" s="132">
        <f t="shared" si="26"/>
        <v>1100</v>
      </c>
      <c r="M99" s="132">
        <f t="shared" si="26"/>
        <v>2002</v>
      </c>
      <c r="N99" s="132">
        <f t="shared" si="26"/>
        <v>1063</v>
      </c>
      <c r="O99" s="132">
        <f t="shared" si="26"/>
        <v>1315</v>
      </c>
      <c r="P99" s="133">
        <f t="shared" si="26"/>
        <v>2378</v>
      </c>
    </row>
    <row r="100" spans="1:16">
      <c r="A100" s="31"/>
      <c r="B100" s="31"/>
      <c r="C100" s="31"/>
      <c r="D100" s="3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31"/>
      <c r="B101" s="31"/>
      <c r="C101" s="31"/>
      <c r="D101" s="3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 thickBot="1">
      <c r="A102" s="31"/>
      <c r="B102" s="31"/>
      <c r="C102" s="31"/>
      <c r="D102" s="3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 thickBot="1">
      <c r="A103" s="77" t="s">
        <v>41</v>
      </c>
      <c r="B103" s="78"/>
      <c r="C103" s="78"/>
      <c r="D103" s="78"/>
      <c r="E103" s="103" t="s">
        <v>19</v>
      </c>
      <c r="F103" s="103" t="s">
        <v>20</v>
      </c>
      <c r="G103" s="103" t="s">
        <v>21</v>
      </c>
      <c r="H103" s="103" t="s">
        <v>19</v>
      </c>
      <c r="I103" s="103" t="s">
        <v>20</v>
      </c>
      <c r="J103" s="103" t="s">
        <v>21</v>
      </c>
      <c r="K103" s="103" t="s">
        <v>19</v>
      </c>
      <c r="L103" s="103" t="s">
        <v>20</v>
      </c>
      <c r="M103" s="103" t="s">
        <v>21</v>
      </c>
      <c r="N103" s="103" t="s">
        <v>19</v>
      </c>
      <c r="O103" s="103" t="s">
        <v>20</v>
      </c>
      <c r="P103" s="104" t="s">
        <v>21</v>
      </c>
    </row>
    <row r="104" spans="1:16" ht="30">
      <c r="A104" s="105" t="s">
        <v>95</v>
      </c>
      <c r="B104" s="106" t="s">
        <v>85</v>
      </c>
      <c r="C104" s="87" t="s">
        <v>81</v>
      </c>
      <c r="D104" s="87"/>
      <c r="E104" s="89">
        <v>0</v>
      </c>
      <c r="F104" s="89">
        <v>0</v>
      </c>
      <c r="G104" s="89">
        <f>SUM(E104:F104)</f>
        <v>0</v>
      </c>
      <c r="H104" s="89">
        <v>15</v>
      </c>
      <c r="I104" s="89">
        <v>10</v>
      </c>
      <c r="J104" s="117">
        <f>SUM(H104,I104)</f>
        <v>25</v>
      </c>
      <c r="K104" s="134">
        <v>24</v>
      </c>
      <c r="L104" s="134">
        <v>18</v>
      </c>
      <c r="M104" s="134">
        <f>SUM(K104,L104)</f>
        <v>42</v>
      </c>
      <c r="N104" s="88">
        <f>SUM(H104,K104)</f>
        <v>39</v>
      </c>
      <c r="O104" s="88">
        <f>SUM(I104,L104)</f>
        <v>28</v>
      </c>
      <c r="P104" s="107">
        <f>SUM(N104:O104)</f>
        <v>67</v>
      </c>
    </row>
    <row r="105" spans="1:16" ht="15.75" thickBot="1">
      <c r="A105" s="119" t="s">
        <v>96</v>
      </c>
      <c r="B105" s="120" t="s">
        <v>87</v>
      </c>
      <c r="C105" s="131" t="s">
        <v>81</v>
      </c>
      <c r="D105" s="135"/>
      <c r="E105" s="136">
        <v>9</v>
      </c>
      <c r="F105" s="136">
        <v>3</v>
      </c>
      <c r="G105" s="137">
        <f>SUM(E105,F105)</f>
        <v>12</v>
      </c>
      <c r="H105" s="121">
        <v>9</v>
      </c>
      <c r="I105" s="121">
        <v>3</v>
      </c>
      <c r="J105" s="137">
        <f>SUM(H105:I105)</f>
        <v>12</v>
      </c>
      <c r="K105" s="121">
        <v>0</v>
      </c>
      <c r="L105" s="121">
        <v>0</v>
      </c>
      <c r="M105" s="137">
        <f>SUM(K105:L105)</f>
        <v>0</v>
      </c>
      <c r="N105" s="121">
        <f>SUM(H105,K105)</f>
        <v>9</v>
      </c>
      <c r="O105" s="121">
        <f>SUM(I105,L105)</f>
        <v>3</v>
      </c>
      <c r="P105" s="138">
        <f>SUM(N105:O105)</f>
        <v>12</v>
      </c>
    </row>
    <row r="106" spans="1:16" ht="15.75" thickBot="1">
      <c r="A106" s="314" t="s">
        <v>40</v>
      </c>
      <c r="B106" s="315"/>
      <c r="C106" s="315"/>
      <c r="D106" s="315"/>
      <c r="E106" s="95">
        <f t="shared" ref="E106:P106" si="27">SUM(E104:E105)</f>
        <v>9</v>
      </c>
      <c r="F106" s="95">
        <f t="shared" si="27"/>
        <v>3</v>
      </c>
      <c r="G106" s="95">
        <f t="shared" si="27"/>
        <v>12</v>
      </c>
      <c r="H106" s="95">
        <f t="shared" si="27"/>
        <v>24</v>
      </c>
      <c r="I106" s="95">
        <f t="shared" si="27"/>
        <v>13</v>
      </c>
      <c r="J106" s="95">
        <f t="shared" si="27"/>
        <v>37</v>
      </c>
      <c r="K106" s="95">
        <f t="shared" si="27"/>
        <v>24</v>
      </c>
      <c r="L106" s="95">
        <f t="shared" si="27"/>
        <v>18</v>
      </c>
      <c r="M106" s="95">
        <f t="shared" si="27"/>
        <v>42</v>
      </c>
      <c r="N106" s="95">
        <f t="shared" si="27"/>
        <v>48</v>
      </c>
      <c r="O106" s="95">
        <f t="shared" si="27"/>
        <v>31</v>
      </c>
      <c r="P106" s="112">
        <f t="shared" si="27"/>
        <v>79</v>
      </c>
    </row>
    <row r="107" spans="1:16" ht="15.75" thickBot="1">
      <c r="A107" s="139"/>
      <c r="B107" s="140"/>
      <c r="C107" s="140"/>
      <c r="D107" s="140"/>
      <c r="E107" s="1"/>
      <c r="F107" s="1"/>
      <c r="G107" s="1"/>
      <c r="H107" s="1"/>
      <c r="I107" s="1"/>
      <c r="J107" s="125"/>
      <c r="K107" s="33"/>
      <c r="L107" s="33"/>
      <c r="M107" s="33"/>
      <c r="N107" s="33"/>
      <c r="O107" s="33"/>
      <c r="P107" s="33"/>
    </row>
    <row r="108" spans="1:16" ht="15.75" thickBot="1">
      <c r="A108" s="141" t="s">
        <v>56</v>
      </c>
      <c r="B108" s="142"/>
      <c r="C108" s="142"/>
      <c r="D108" s="142"/>
      <c r="E108" s="103" t="s">
        <v>19</v>
      </c>
      <c r="F108" s="103" t="s">
        <v>20</v>
      </c>
      <c r="G108" s="103" t="s">
        <v>21</v>
      </c>
      <c r="H108" s="103" t="s">
        <v>19</v>
      </c>
      <c r="I108" s="103" t="s">
        <v>20</v>
      </c>
      <c r="J108" s="103" t="s">
        <v>21</v>
      </c>
      <c r="K108" s="103" t="s">
        <v>19</v>
      </c>
      <c r="L108" s="103" t="s">
        <v>20</v>
      </c>
      <c r="M108" s="103" t="s">
        <v>21</v>
      </c>
      <c r="N108" s="103" t="s">
        <v>19</v>
      </c>
      <c r="O108" s="103" t="s">
        <v>20</v>
      </c>
      <c r="P108" s="104" t="s">
        <v>21</v>
      </c>
    </row>
    <row r="109" spans="1:16" ht="30">
      <c r="A109" s="105" t="s">
        <v>97</v>
      </c>
      <c r="B109" s="106" t="s">
        <v>98</v>
      </c>
      <c r="C109" s="87" t="s">
        <v>81</v>
      </c>
      <c r="D109" s="87"/>
      <c r="E109" s="88">
        <v>0</v>
      </c>
      <c r="F109" s="88">
        <v>0</v>
      </c>
      <c r="G109" s="88">
        <f>SUM(E109:F109)</f>
        <v>0</v>
      </c>
      <c r="H109" s="88">
        <v>4</v>
      </c>
      <c r="I109" s="88">
        <v>4</v>
      </c>
      <c r="J109" s="88">
        <f>SUM(H109:I109)</f>
        <v>8</v>
      </c>
      <c r="K109" s="88">
        <v>7</v>
      </c>
      <c r="L109" s="88">
        <v>7</v>
      </c>
      <c r="M109" s="88">
        <f>SUM(K109:L109)</f>
        <v>14</v>
      </c>
      <c r="N109" s="88">
        <f>SUM(H109,K109)</f>
        <v>11</v>
      </c>
      <c r="O109" s="88">
        <f>SUM(I109,L109)</f>
        <v>11</v>
      </c>
      <c r="P109" s="143">
        <f>SUM(N109:O109)</f>
        <v>22</v>
      </c>
    </row>
    <row r="110" spans="1:16" ht="15.75" thickBot="1">
      <c r="A110" s="108" t="s">
        <v>99</v>
      </c>
      <c r="B110" s="144" t="s">
        <v>100</v>
      </c>
      <c r="C110" s="24" t="s">
        <v>25</v>
      </c>
      <c r="D110" s="110"/>
      <c r="E110" s="111">
        <v>17</v>
      </c>
      <c r="F110" s="111">
        <v>8</v>
      </c>
      <c r="G110" s="88">
        <f>SUM(E110:F110)</f>
        <v>25</v>
      </c>
      <c r="H110" s="111">
        <v>0</v>
      </c>
      <c r="I110" s="111">
        <v>0</v>
      </c>
      <c r="J110" s="88">
        <f>SUM(H110:I110)</f>
        <v>0</v>
      </c>
      <c r="K110" s="111">
        <v>29</v>
      </c>
      <c r="L110" s="111">
        <v>24</v>
      </c>
      <c r="M110" s="88">
        <f>SUM(K110:L110)</f>
        <v>53</v>
      </c>
      <c r="N110" s="111">
        <f>SUM(H110,K110)</f>
        <v>29</v>
      </c>
      <c r="O110" s="111">
        <f>SUM(I110,L110)</f>
        <v>24</v>
      </c>
      <c r="P110" s="143">
        <f>SUM(N110:O110)</f>
        <v>53</v>
      </c>
    </row>
    <row r="111" spans="1:16" ht="15.75" thickBot="1">
      <c r="A111" s="285" t="s">
        <v>40</v>
      </c>
      <c r="B111" s="286"/>
      <c r="C111" s="286"/>
      <c r="D111" s="286"/>
      <c r="E111" s="95">
        <f t="shared" ref="E111:P111" si="28">SUM(E109:E110)</f>
        <v>17</v>
      </c>
      <c r="F111" s="95">
        <f t="shared" si="28"/>
        <v>8</v>
      </c>
      <c r="G111" s="95">
        <f t="shared" si="28"/>
        <v>25</v>
      </c>
      <c r="H111" s="95">
        <f t="shared" si="28"/>
        <v>4</v>
      </c>
      <c r="I111" s="95">
        <f t="shared" si="28"/>
        <v>4</v>
      </c>
      <c r="J111" s="95">
        <f t="shared" si="28"/>
        <v>8</v>
      </c>
      <c r="K111" s="95">
        <f t="shared" si="28"/>
        <v>36</v>
      </c>
      <c r="L111" s="95">
        <f t="shared" si="28"/>
        <v>31</v>
      </c>
      <c r="M111" s="95">
        <f t="shared" si="28"/>
        <v>67</v>
      </c>
      <c r="N111" s="95">
        <f t="shared" si="28"/>
        <v>40</v>
      </c>
      <c r="O111" s="95">
        <f t="shared" si="28"/>
        <v>35</v>
      </c>
      <c r="P111" s="112">
        <f t="shared" si="28"/>
        <v>75</v>
      </c>
    </row>
    <row r="112" spans="1:16" ht="15.75" thickBot="1">
      <c r="A112" s="287" t="s">
        <v>59</v>
      </c>
      <c r="B112" s="288"/>
      <c r="C112" s="288"/>
      <c r="D112" s="288"/>
      <c r="E112" s="95">
        <f t="shared" ref="E112:P112" si="29">SUM(E99,E106,E111)</f>
        <v>265</v>
      </c>
      <c r="F112" s="95">
        <f t="shared" si="29"/>
        <v>249</v>
      </c>
      <c r="G112" s="95">
        <f t="shared" si="29"/>
        <v>514</v>
      </c>
      <c r="H112" s="95">
        <f t="shared" si="29"/>
        <v>189</v>
      </c>
      <c r="I112" s="95">
        <f t="shared" si="29"/>
        <v>232</v>
      </c>
      <c r="J112" s="95">
        <f t="shared" si="29"/>
        <v>421</v>
      </c>
      <c r="K112" s="95">
        <f t="shared" si="29"/>
        <v>962</v>
      </c>
      <c r="L112" s="95">
        <f t="shared" si="29"/>
        <v>1149</v>
      </c>
      <c r="M112" s="95">
        <f t="shared" si="29"/>
        <v>2111</v>
      </c>
      <c r="N112" s="95">
        <f t="shared" si="29"/>
        <v>1151</v>
      </c>
      <c r="O112" s="95">
        <f t="shared" si="29"/>
        <v>1381</v>
      </c>
      <c r="P112" s="112">
        <f t="shared" si="29"/>
        <v>2532</v>
      </c>
    </row>
    <row r="113" spans="1:16" ht="15.75" thickBo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thickBot="1">
      <c r="A114" s="289" t="s">
        <v>101</v>
      </c>
      <c r="B114" s="290"/>
      <c r="C114" s="290"/>
      <c r="D114" s="290"/>
      <c r="E114" s="290"/>
      <c r="F114" s="290"/>
      <c r="G114" s="291"/>
      <c r="H114" s="292" t="s">
        <v>10</v>
      </c>
      <c r="I114" s="293"/>
      <c r="J114" s="293"/>
      <c r="K114" s="293"/>
      <c r="L114" s="293"/>
      <c r="M114" s="293"/>
      <c r="N114" s="293"/>
      <c r="O114" s="293"/>
      <c r="P114" s="294"/>
    </row>
    <row r="115" spans="1:16" ht="15.75" thickBot="1">
      <c r="A115" s="101" t="s">
        <v>11</v>
      </c>
      <c r="B115" s="15" t="s">
        <v>61</v>
      </c>
      <c r="C115" s="102" t="s">
        <v>13</v>
      </c>
      <c r="D115" s="78"/>
      <c r="E115" s="295" t="s">
        <v>14</v>
      </c>
      <c r="F115" s="295"/>
      <c r="G115" s="295"/>
      <c r="H115" s="295" t="s">
        <v>15</v>
      </c>
      <c r="I115" s="295"/>
      <c r="J115" s="295"/>
      <c r="K115" s="295" t="s">
        <v>16</v>
      </c>
      <c r="L115" s="295"/>
      <c r="M115" s="295"/>
      <c r="N115" s="295" t="s">
        <v>17</v>
      </c>
      <c r="O115" s="295"/>
      <c r="P115" s="296"/>
    </row>
    <row r="116" spans="1:16" ht="15.75" thickBot="1">
      <c r="A116" s="77" t="s">
        <v>18</v>
      </c>
      <c r="B116" s="78"/>
      <c r="C116" s="78"/>
      <c r="D116" s="78"/>
      <c r="E116" s="103" t="s">
        <v>19</v>
      </c>
      <c r="F116" s="103" t="s">
        <v>20</v>
      </c>
      <c r="G116" s="103" t="s">
        <v>21</v>
      </c>
      <c r="H116" s="103" t="s">
        <v>19</v>
      </c>
      <c r="I116" s="103" t="s">
        <v>20</v>
      </c>
      <c r="J116" s="103" t="s">
        <v>21</v>
      </c>
      <c r="K116" s="103" t="s">
        <v>19</v>
      </c>
      <c r="L116" s="103" t="s">
        <v>20</v>
      </c>
      <c r="M116" s="103" t="s">
        <v>21</v>
      </c>
      <c r="N116" s="103" t="s">
        <v>19</v>
      </c>
      <c r="O116" s="103" t="s">
        <v>20</v>
      </c>
      <c r="P116" s="104" t="s">
        <v>21</v>
      </c>
    </row>
    <row r="117" spans="1:16">
      <c r="A117" s="249" t="s">
        <v>29</v>
      </c>
      <c r="B117" s="250" t="s">
        <v>102</v>
      </c>
      <c r="C117" s="126" t="s">
        <v>103</v>
      </c>
      <c r="D117" s="126"/>
      <c r="E117" s="89">
        <v>14</v>
      </c>
      <c r="F117" s="89">
        <v>20</v>
      </c>
      <c r="G117" s="89">
        <f>SUM(E117:F117)</f>
        <v>34</v>
      </c>
      <c r="H117" s="89">
        <v>14</v>
      </c>
      <c r="I117" s="90">
        <v>25</v>
      </c>
      <c r="J117" s="89">
        <f>SUM(H117:I117)</f>
        <v>39</v>
      </c>
      <c r="K117" s="90">
        <v>95</v>
      </c>
      <c r="L117" s="90">
        <v>105</v>
      </c>
      <c r="M117" s="89">
        <f>SUM(K117:L117)</f>
        <v>200</v>
      </c>
      <c r="N117" s="88">
        <f>SUM(H117,K117)</f>
        <v>109</v>
      </c>
      <c r="O117" s="88">
        <f>SUM(I117,L117)</f>
        <v>130</v>
      </c>
      <c r="P117" s="107">
        <f>SUM(N117:O117)</f>
        <v>239</v>
      </c>
    </row>
    <row r="118" spans="1:16" ht="30">
      <c r="A118" s="251" t="s">
        <v>192</v>
      </c>
      <c r="B118" s="116" t="s">
        <v>104</v>
      </c>
      <c r="C118" s="27" t="s">
        <v>103</v>
      </c>
      <c r="D118" s="27"/>
      <c r="E118" s="121">
        <v>25</v>
      </c>
      <c r="F118" s="121">
        <v>9</v>
      </c>
      <c r="G118" s="89">
        <f t="shared" ref="G118:G130" si="30">SUM(E118:F118)</f>
        <v>34</v>
      </c>
      <c r="H118" s="89">
        <v>21</v>
      </c>
      <c r="I118" s="121">
        <v>8</v>
      </c>
      <c r="J118" s="89">
        <f t="shared" ref="J118:J130" si="31">SUM(H118:I118)</f>
        <v>29</v>
      </c>
      <c r="K118" s="121">
        <v>66</v>
      </c>
      <c r="L118" s="121">
        <v>51</v>
      </c>
      <c r="M118" s="89">
        <f t="shared" ref="M118:M130" si="32">SUM(K118:L118)</f>
        <v>117</v>
      </c>
      <c r="N118" s="88">
        <f t="shared" ref="N118:O130" si="33">SUM(H118,K118)</f>
        <v>87</v>
      </c>
      <c r="O118" s="88">
        <f t="shared" si="33"/>
        <v>59</v>
      </c>
      <c r="P118" s="107">
        <f t="shared" ref="P118:P130" si="34">SUM(N118:O118)</f>
        <v>146</v>
      </c>
    </row>
    <row r="119" spans="1:16" ht="30">
      <c r="A119" s="251" t="s">
        <v>105</v>
      </c>
      <c r="B119" s="116" t="s">
        <v>104</v>
      </c>
      <c r="C119" s="27" t="s">
        <v>103</v>
      </c>
      <c r="D119" s="27"/>
      <c r="E119" s="121">
        <v>0</v>
      </c>
      <c r="F119" s="121">
        <v>0</v>
      </c>
      <c r="G119" s="89">
        <v>0</v>
      </c>
      <c r="H119" s="121">
        <v>0</v>
      </c>
      <c r="I119" s="121">
        <v>0</v>
      </c>
      <c r="J119" s="89">
        <f>SUM(H119:I119)</f>
        <v>0</v>
      </c>
      <c r="K119" s="121">
        <v>12</v>
      </c>
      <c r="L119" s="121">
        <v>9</v>
      </c>
      <c r="M119" s="89">
        <f t="shared" si="32"/>
        <v>21</v>
      </c>
      <c r="N119" s="88">
        <f>SUM(H119,K119)</f>
        <v>12</v>
      </c>
      <c r="O119" s="88">
        <f>SUM(I119,L119)</f>
        <v>9</v>
      </c>
      <c r="P119" s="107">
        <f>SUM(N119:O119)</f>
        <v>21</v>
      </c>
    </row>
    <row r="120" spans="1:16" ht="30">
      <c r="A120" s="251" t="s">
        <v>23</v>
      </c>
      <c r="B120" s="116" t="s">
        <v>104</v>
      </c>
      <c r="C120" s="27" t="s">
        <v>103</v>
      </c>
      <c r="D120" s="27"/>
      <c r="E120" s="121">
        <v>65</v>
      </c>
      <c r="F120" s="121">
        <v>71</v>
      </c>
      <c r="G120" s="89">
        <f t="shared" si="30"/>
        <v>136</v>
      </c>
      <c r="H120" s="121">
        <v>32</v>
      </c>
      <c r="I120" s="121">
        <v>34</v>
      </c>
      <c r="J120" s="89">
        <f t="shared" si="31"/>
        <v>66</v>
      </c>
      <c r="K120" s="121">
        <v>158</v>
      </c>
      <c r="L120" s="121">
        <v>218</v>
      </c>
      <c r="M120" s="89">
        <f>SUM(K120:L120)</f>
        <v>376</v>
      </c>
      <c r="N120" s="88">
        <f t="shared" si="33"/>
        <v>190</v>
      </c>
      <c r="O120" s="88">
        <f t="shared" si="33"/>
        <v>252</v>
      </c>
      <c r="P120" s="107">
        <f t="shared" si="34"/>
        <v>442</v>
      </c>
    </row>
    <row r="121" spans="1:16" ht="30">
      <c r="A121" s="251" t="s">
        <v>106</v>
      </c>
      <c r="B121" s="116" t="s">
        <v>104</v>
      </c>
      <c r="C121" s="27" t="s">
        <v>103</v>
      </c>
      <c r="D121" s="27"/>
      <c r="E121" s="121">
        <v>0</v>
      </c>
      <c r="F121" s="121">
        <v>0</v>
      </c>
      <c r="G121" s="89">
        <f t="shared" si="30"/>
        <v>0</v>
      </c>
      <c r="H121" s="121">
        <v>0</v>
      </c>
      <c r="I121" s="121">
        <v>0</v>
      </c>
      <c r="J121" s="89">
        <v>0</v>
      </c>
      <c r="K121" s="121">
        <v>0</v>
      </c>
      <c r="L121" s="121">
        <v>0</v>
      </c>
      <c r="M121" s="89">
        <f t="shared" si="32"/>
        <v>0</v>
      </c>
      <c r="N121" s="88">
        <f t="shared" si="33"/>
        <v>0</v>
      </c>
      <c r="O121" s="88">
        <f t="shared" si="33"/>
        <v>0</v>
      </c>
      <c r="P121" s="107">
        <f t="shared" si="34"/>
        <v>0</v>
      </c>
    </row>
    <row r="122" spans="1:16" ht="30">
      <c r="A122" s="251" t="s">
        <v>107</v>
      </c>
      <c r="B122" s="116" t="s">
        <v>104</v>
      </c>
      <c r="C122" s="27" t="s">
        <v>103</v>
      </c>
      <c r="D122" s="27"/>
      <c r="E122" s="121">
        <v>20</v>
      </c>
      <c r="F122" s="121">
        <v>31</v>
      </c>
      <c r="G122" s="89">
        <f t="shared" si="30"/>
        <v>51</v>
      </c>
      <c r="H122" s="121">
        <v>6</v>
      </c>
      <c r="I122" s="121">
        <v>20</v>
      </c>
      <c r="J122" s="89">
        <f t="shared" si="31"/>
        <v>26</v>
      </c>
      <c r="K122" s="121">
        <v>52</v>
      </c>
      <c r="L122" s="121">
        <v>98</v>
      </c>
      <c r="M122" s="89">
        <f t="shared" si="32"/>
        <v>150</v>
      </c>
      <c r="N122" s="88">
        <f t="shared" si="33"/>
        <v>58</v>
      </c>
      <c r="O122" s="88">
        <f t="shared" si="33"/>
        <v>118</v>
      </c>
      <c r="P122" s="107">
        <f t="shared" si="34"/>
        <v>176</v>
      </c>
    </row>
    <row r="123" spans="1:16" ht="30">
      <c r="A123" s="251" t="s">
        <v>27</v>
      </c>
      <c r="B123" s="116" t="s">
        <v>104</v>
      </c>
      <c r="C123" s="27" t="s">
        <v>103</v>
      </c>
      <c r="D123" s="27"/>
      <c r="E123" s="121">
        <v>30</v>
      </c>
      <c r="F123" s="121">
        <v>79</v>
      </c>
      <c r="G123" s="89">
        <f t="shared" si="30"/>
        <v>109</v>
      </c>
      <c r="H123" s="121">
        <v>16</v>
      </c>
      <c r="I123" s="121">
        <v>43</v>
      </c>
      <c r="J123" s="89">
        <f t="shared" si="31"/>
        <v>59</v>
      </c>
      <c r="K123" s="121">
        <v>91</v>
      </c>
      <c r="L123" s="121">
        <v>299</v>
      </c>
      <c r="M123" s="89">
        <f t="shared" si="32"/>
        <v>390</v>
      </c>
      <c r="N123" s="88">
        <f t="shared" si="33"/>
        <v>107</v>
      </c>
      <c r="O123" s="88">
        <f t="shared" si="33"/>
        <v>342</v>
      </c>
      <c r="P123" s="107">
        <f t="shared" si="34"/>
        <v>449</v>
      </c>
    </row>
    <row r="124" spans="1:16">
      <c r="A124" s="251" t="s">
        <v>26</v>
      </c>
      <c r="B124" s="144" t="s">
        <v>108</v>
      </c>
      <c r="C124" s="27" t="s">
        <v>103</v>
      </c>
      <c r="D124" s="27"/>
      <c r="E124" s="121">
        <v>59</v>
      </c>
      <c r="F124" s="121">
        <v>81</v>
      </c>
      <c r="G124" s="89">
        <f t="shared" si="30"/>
        <v>140</v>
      </c>
      <c r="H124" s="121">
        <v>44</v>
      </c>
      <c r="I124" s="121">
        <v>57</v>
      </c>
      <c r="J124" s="89">
        <f t="shared" si="31"/>
        <v>101</v>
      </c>
      <c r="K124" s="121">
        <v>259</v>
      </c>
      <c r="L124" s="121">
        <v>375</v>
      </c>
      <c r="M124" s="89">
        <f t="shared" si="32"/>
        <v>634</v>
      </c>
      <c r="N124" s="88">
        <f t="shared" si="33"/>
        <v>303</v>
      </c>
      <c r="O124" s="88">
        <f t="shared" si="33"/>
        <v>432</v>
      </c>
      <c r="P124" s="107">
        <f t="shared" si="34"/>
        <v>735</v>
      </c>
    </row>
    <row r="125" spans="1:16">
      <c r="A125" s="116" t="s">
        <v>28</v>
      </c>
      <c r="B125" s="116" t="s">
        <v>108</v>
      </c>
      <c r="C125" s="25" t="s">
        <v>103</v>
      </c>
      <c r="D125" s="25"/>
      <c r="E125" s="111">
        <v>46</v>
      </c>
      <c r="F125" s="111">
        <v>13</v>
      </c>
      <c r="G125" s="117">
        <f t="shared" si="30"/>
        <v>59</v>
      </c>
      <c r="H125" s="111">
        <v>31</v>
      </c>
      <c r="I125" s="111">
        <v>9</v>
      </c>
      <c r="J125" s="117">
        <f t="shared" si="31"/>
        <v>40</v>
      </c>
      <c r="K125" s="111">
        <v>215</v>
      </c>
      <c r="L125" s="111">
        <v>103</v>
      </c>
      <c r="M125" s="117">
        <f t="shared" si="32"/>
        <v>318</v>
      </c>
      <c r="N125" s="111">
        <f t="shared" si="33"/>
        <v>246</v>
      </c>
      <c r="O125" s="111">
        <f t="shared" si="33"/>
        <v>112</v>
      </c>
      <c r="P125" s="117">
        <f t="shared" si="34"/>
        <v>358</v>
      </c>
    </row>
    <row r="126" spans="1:16">
      <c r="A126" s="252" t="s">
        <v>109</v>
      </c>
      <c r="B126" s="253" t="s">
        <v>110</v>
      </c>
      <c r="C126" s="254" t="s">
        <v>111</v>
      </c>
      <c r="D126" s="254"/>
      <c r="E126" s="146">
        <v>90</v>
      </c>
      <c r="F126" s="146">
        <v>14</v>
      </c>
      <c r="G126" s="89">
        <f t="shared" si="30"/>
        <v>104</v>
      </c>
      <c r="H126" s="146">
        <v>90</v>
      </c>
      <c r="I126" s="146">
        <v>14</v>
      </c>
      <c r="J126" s="89">
        <f t="shared" si="31"/>
        <v>104</v>
      </c>
      <c r="K126" s="146">
        <v>299</v>
      </c>
      <c r="L126" s="146">
        <v>76</v>
      </c>
      <c r="M126" s="89">
        <f t="shared" si="32"/>
        <v>375</v>
      </c>
      <c r="N126" s="88">
        <f t="shared" si="33"/>
        <v>389</v>
      </c>
      <c r="O126" s="88">
        <f t="shared" si="33"/>
        <v>90</v>
      </c>
      <c r="P126" s="107">
        <f t="shared" si="34"/>
        <v>479</v>
      </c>
    </row>
    <row r="127" spans="1:16">
      <c r="A127" s="251" t="s">
        <v>112</v>
      </c>
      <c r="B127" s="144" t="s">
        <v>110</v>
      </c>
      <c r="C127" s="27" t="s">
        <v>111</v>
      </c>
      <c r="D127" s="27"/>
      <c r="E127" s="121">
        <v>22</v>
      </c>
      <c r="F127" s="121">
        <v>7</v>
      </c>
      <c r="G127" s="89">
        <f t="shared" si="30"/>
        <v>29</v>
      </c>
      <c r="H127" s="121">
        <v>18</v>
      </c>
      <c r="I127" s="121">
        <v>6</v>
      </c>
      <c r="J127" s="89">
        <f t="shared" si="31"/>
        <v>24</v>
      </c>
      <c r="K127" s="121">
        <v>97</v>
      </c>
      <c r="L127" s="121">
        <v>36</v>
      </c>
      <c r="M127" s="89">
        <f t="shared" si="32"/>
        <v>133</v>
      </c>
      <c r="N127" s="88">
        <f t="shared" si="33"/>
        <v>115</v>
      </c>
      <c r="O127" s="88">
        <f t="shared" si="33"/>
        <v>42</v>
      </c>
      <c r="P127" s="107">
        <f t="shared" si="34"/>
        <v>157</v>
      </c>
    </row>
    <row r="128" spans="1:16">
      <c r="A128" s="251" t="s">
        <v>113</v>
      </c>
      <c r="B128" s="144" t="s">
        <v>114</v>
      </c>
      <c r="C128" s="27" t="s">
        <v>103</v>
      </c>
      <c r="D128" s="27">
        <v>41</v>
      </c>
      <c r="E128" s="121">
        <v>63</v>
      </c>
      <c r="F128" s="121">
        <v>59</v>
      </c>
      <c r="G128" s="89">
        <f t="shared" si="30"/>
        <v>122</v>
      </c>
      <c r="H128" s="121">
        <v>22</v>
      </c>
      <c r="I128" s="121">
        <v>20</v>
      </c>
      <c r="J128" s="89">
        <f t="shared" si="31"/>
        <v>42</v>
      </c>
      <c r="K128" s="121">
        <v>211</v>
      </c>
      <c r="L128" s="121">
        <v>246</v>
      </c>
      <c r="M128" s="89">
        <f t="shared" si="32"/>
        <v>457</v>
      </c>
      <c r="N128" s="88">
        <f t="shared" si="33"/>
        <v>233</v>
      </c>
      <c r="O128" s="88">
        <f t="shared" si="33"/>
        <v>266</v>
      </c>
      <c r="P128" s="107">
        <f t="shared" si="34"/>
        <v>499</v>
      </c>
    </row>
    <row r="129" spans="1:16">
      <c r="A129" s="251" t="s">
        <v>115</v>
      </c>
      <c r="B129" s="144" t="s">
        <v>116</v>
      </c>
      <c r="C129" s="27" t="s">
        <v>103</v>
      </c>
      <c r="D129" s="27"/>
      <c r="E129" s="121">
        <v>8</v>
      </c>
      <c r="F129" s="121">
        <v>7</v>
      </c>
      <c r="G129" s="89">
        <f t="shared" si="30"/>
        <v>15</v>
      </c>
      <c r="H129" s="121">
        <v>7</v>
      </c>
      <c r="I129" s="121">
        <v>5</v>
      </c>
      <c r="J129" s="89">
        <f t="shared" si="31"/>
        <v>12</v>
      </c>
      <c r="K129" s="121">
        <v>31</v>
      </c>
      <c r="L129" s="121">
        <v>34</v>
      </c>
      <c r="M129" s="89">
        <f t="shared" si="32"/>
        <v>65</v>
      </c>
      <c r="N129" s="88">
        <f t="shared" si="33"/>
        <v>38</v>
      </c>
      <c r="O129" s="88">
        <f t="shared" si="33"/>
        <v>39</v>
      </c>
      <c r="P129" s="107">
        <f t="shared" si="34"/>
        <v>77</v>
      </c>
    </row>
    <row r="130" spans="1:16" ht="15.75" thickBot="1">
      <c r="A130" s="55" t="s">
        <v>117</v>
      </c>
      <c r="B130" s="144" t="s">
        <v>116</v>
      </c>
      <c r="C130" s="255" t="s">
        <v>103</v>
      </c>
      <c r="D130" s="255"/>
      <c r="E130" s="147">
        <v>29</v>
      </c>
      <c r="F130" s="147">
        <v>16</v>
      </c>
      <c r="G130" s="89">
        <f t="shared" si="30"/>
        <v>45</v>
      </c>
      <c r="H130" s="147">
        <v>27</v>
      </c>
      <c r="I130" s="147">
        <v>14</v>
      </c>
      <c r="J130" s="89">
        <f t="shared" si="31"/>
        <v>41</v>
      </c>
      <c r="K130" s="147">
        <v>75</v>
      </c>
      <c r="L130" s="147">
        <v>80</v>
      </c>
      <c r="M130" s="89">
        <f t="shared" si="32"/>
        <v>155</v>
      </c>
      <c r="N130" s="88">
        <f t="shared" si="33"/>
        <v>102</v>
      </c>
      <c r="O130" s="88">
        <f>SUM(I130,L130)</f>
        <v>94</v>
      </c>
      <c r="P130" s="107">
        <f t="shared" si="34"/>
        <v>196</v>
      </c>
    </row>
    <row r="131" spans="1:16" ht="15.75" thickBot="1">
      <c r="A131" s="285" t="s">
        <v>40</v>
      </c>
      <c r="B131" s="286"/>
      <c r="C131" s="286"/>
      <c r="D131" s="286"/>
      <c r="E131" s="95">
        <f>SUM(E117:E130)</f>
        <v>471</v>
      </c>
      <c r="F131" s="95">
        <f t="shared" ref="F131:P131" si="35">SUM(F117:F130)</f>
        <v>407</v>
      </c>
      <c r="G131" s="95">
        <f t="shared" si="35"/>
        <v>878</v>
      </c>
      <c r="H131" s="95">
        <f t="shared" si="35"/>
        <v>328</v>
      </c>
      <c r="I131" s="95">
        <f t="shared" si="35"/>
        <v>255</v>
      </c>
      <c r="J131" s="95">
        <f t="shared" si="35"/>
        <v>583</v>
      </c>
      <c r="K131" s="95">
        <f t="shared" si="35"/>
        <v>1661</v>
      </c>
      <c r="L131" s="95">
        <f t="shared" si="35"/>
        <v>1730</v>
      </c>
      <c r="M131" s="95">
        <f t="shared" si="35"/>
        <v>3391</v>
      </c>
      <c r="N131" s="95">
        <f t="shared" si="35"/>
        <v>1989</v>
      </c>
      <c r="O131" s="95">
        <f t="shared" si="35"/>
        <v>1985</v>
      </c>
      <c r="P131" s="112">
        <f t="shared" si="35"/>
        <v>3974</v>
      </c>
    </row>
    <row r="132" spans="1:16">
      <c r="A132" s="31"/>
      <c r="B132" s="31"/>
      <c r="C132" s="31"/>
      <c r="D132" s="31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</row>
    <row r="133" spans="1:16" ht="15.75" thickBot="1">
      <c r="A133" s="124"/>
      <c r="B133" s="32"/>
      <c r="C133" s="32"/>
      <c r="D133" s="32"/>
      <c r="E133" s="1"/>
      <c r="F133" s="1"/>
      <c r="G133" s="1"/>
      <c r="H133" s="1"/>
      <c r="I133" s="1"/>
      <c r="J133" s="125"/>
      <c r="K133" s="33"/>
      <c r="L133" s="33"/>
      <c r="M133" s="33"/>
      <c r="N133" s="33"/>
      <c r="O133" s="33"/>
      <c r="P133" s="33"/>
    </row>
    <row r="134" spans="1:16" ht="15.75" thickBot="1">
      <c r="A134" s="77" t="s">
        <v>41</v>
      </c>
      <c r="B134" s="78"/>
      <c r="C134" s="78"/>
      <c r="D134" s="149"/>
      <c r="E134" s="103" t="s">
        <v>19</v>
      </c>
      <c r="F134" s="103" t="s">
        <v>20</v>
      </c>
      <c r="G134" s="103" t="s">
        <v>21</v>
      </c>
      <c r="H134" s="103" t="s">
        <v>19</v>
      </c>
      <c r="I134" s="103" t="s">
        <v>20</v>
      </c>
      <c r="J134" s="103" t="s">
        <v>21</v>
      </c>
      <c r="K134" s="103" t="s">
        <v>19</v>
      </c>
      <c r="L134" s="103" t="s">
        <v>20</v>
      </c>
      <c r="M134" s="103" t="s">
        <v>21</v>
      </c>
      <c r="N134" s="103" t="s">
        <v>19</v>
      </c>
      <c r="O134" s="103" t="s">
        <v>20</v>
      </c>
      <c r="P134" s="104" t="s">
        <v>21</v>
      </c>
    </row>
    <row r="135" spans="1:16">
      <c r="A135" s="105" t="s">
        <v>118</v>
      </c>
      <c r="B135" s="109" t="s">
        <v>119</v>
      </c>
      <c r="C135" s="87" t="s">
        <v>103</v>
      </c>
      <c r="D135" s="25"/>
      <c r="E135" s="89">
        <v>19</v>
      </c>
      <c r="F135" s="89">
        <v>16</v>
      </c>
      <c r="G135" s="89">
        <f>SUM(E135:F135)</f>
        <v>35</v>
      </c>
      <c r="H135" s="89">
        <v>19</v>
      </c>
      <c r="I135" s="89">
        <v>15</v>
      </c>
      <c r="J135" s="89">
        <f>SUM(H135:I135)</f>
        <v>34</v>
      </c>
      <c r="K135" s="88">
        <v>16</v>
      </c>
      <c r="L135" s="88">
        <v>13</v>
      </c>
      <c r="M135" s="89">
        <f>SUM(K135:L135)</f>
        <v>29</v>
      </c>
      <c r="N135" s="88">
        <f t="shared" ref="N135:O142" si="36">SUM(H135,K135)</f>
        <v>35</v>
      </c>
      <c r="O135" s="88">
        <f t="shared" si="36"/>
        <v>28</v>
      </c>
      <c r="P135" s="107">
        <f>SUM(N135:O135)</f>
        <v>63</v>
      </c>
    </row>
    <row r="136" spans="1:16">
      <c r="A136" s="105" t="s">
        <v>120</v>
      </c>
      <c r="B136" s="109" t="s">
        <v>119</v>
      </c>
      <c r="C136" s="87" t="s">
        <v>103</v>
      </c>
      <c r="D136" s="25"/>
      <c r="E136" s="89">
        <v>23</v>
      </c>
      <c r="F136" s="89">
        <v>17</v>
      </c>
      <c r="G136" s="89">
        <f>SUM(E136:F136)</f>
        <v>40</v>
      </c>
      <c r="H136" s="89">
        <v>31</v>
      </c>
      <c r="I136" s="89">
        <v>24</v>
      </c>
      <c r="J136" s="89">
        <f t="shared" ref="J136:J142" si="37">SUM(H136:I136)</f>
        <v>55</v>
      </c>
      <c r="K136" s="88">
        <v>9</v>
      </c>
      <c r="L136" s="88">
        <v>8</v>
      </c>
      <c r="M136" s="89">
        <f>SUM(K136:L136)</f>
        <v>17</v>
      </c>
      <c r="N136" s="88">
        <f t="shared" si="36"/>
        <v>40</v>
      </c>
      <c r="O136" s="88">
        <f t="shared" si="36"/>
        <v>32</v>
      </c>
      <c r="P136" s="107">
        <f t="shared" ref="P136:P142" si="38">SUM(N136:O136)</f>
        <v>72</v>
      </c>
    </row>
    <row r="137" spans="1:16">
      <c r="A137" s="108" t="s">
        <v>121</v>
      </c>
      <c r="B137" s="109" t="s">
        <v>119</v>
      </c>
      <c r="C137" s="110" t="s">
        <v>103</v>
      </c>
      <c r="D137" s="25"/>
      <c r="E137" s="127">
        <v>0</v>
      </c>
      <c r="F137" s="127">
        <v>0</v>
      </c>
      <c r="G137" s="89">
        <f t="shared" ref="G137:G142" si="39">SUM(E137:F137)</f>
        <v>0</v>
      </c>
      <c r="H137" s="111">
        <v>8</v>
      </c>
      <c r="I137" s="111">
        <v>11</v>
      </c>
      <c r="J137" s="89">
        <f t="shared" si="37"/>
        <v>19</v>
      </c>
      <c r="K137" s="111">
        <v>8</v>
      </c>
      <c r="L137" s="111">
        <v>11</v>
      </c>
      <c r="M137" s="89">
        <f t="shared" ref="M137:M142" si="40">SUM(K137:L137)</f>
        <v>19</v>
      </c>
      <c r="N137" s="111">
        <f t="shared" si="36"/>
        <v>16</v>
      </c>
      <c r="O137" s="111">
        <f t="shared" si="36"/>
        <v>22</v>
      </c>
      <c r="P137" s="107">
        <f t="shared" si="38"/>
        <v>38</v>
      </c>
    </row>
    <row r="138" spans="1:16">
      <c r="A138" s="119" t="s">
        <v>42</v>
      </c>
      <c r="B138" s="109" t="s">
        <v>119</v>
      </c>
      <c r="C138" s="135" t="s">
        <v>103</v>
      </c>
      <c r="D138" s="25"/>
      <c r="E138" s="136">
        <v>0</v>
      </c>
      <c r="F138" s="136">
        <v>0</v>
      </c>
      <c r="G138" s="89">
        <f t="shared" si="39"/>
        <v>0</v>
      </c>
      <c r="H138" s="121">
        <v>0</v>
      </c>
      <c r="I138" s="121">
        <v>0</v>
      </c>
      <c r="J138" s="89">
        <f t="shared" si="37"/>
        <v>0</v>
      </c>
      <c r="K138" s="121">
        <v>0</v>
      </c>
      <c r="L138" s="121">
        <v>0</v>
      </c>
      <c r="M138" s="89">
        <f t="shared" si="40"/>
        <v>0</v>
      </c>
      <c r="N138" s="121">
        <f t="shared" si="36"/>
        <v>0</v>
      </c>
      <c r="O138" s="121">
        <f t="shared" si="36"/>
        <v>0</v>
      </c>
      <c r="P138" s="107">
        <f t="shared" si="38"/>
        <v>0</v>
      </c>
    </row>
    <row r="139" spans="1:16">
      <c r="A139" s="119" t="s">
        <v>43</v>
      </c>
      <c r="B139" s="120" t="s">
        <v>108</v>
      </c>
      <c r="C139" s="135" t="s">
        <v>103</v>
      </c>
      <c r="D139" s="25"/>
      <c r="E139" s="136">
        <v>12</v>
      </c>
      <c r="F139" s="136">
        <v>16</v>
      </c>
      <c r="G139" s="89">
        <v>6</v>
      </c>
      <c r="H139" s="121">
        <v>0</v>
      </c>
      <c r="I139" s="121">
        <v>0</v>
      </c>
      <c r="J139" s="89">
        <f t="shared" si="37"/>
        <v>0</v>
      </c>
      <c r="K139" s="121">
        <v>12</v>
      </c>
      <c r="L139" s="121">
        <v>16</v>
      </c>
      <c r="M139" s="89">
        <f t="shared" si="40"/>
        <v>28</v>
      </c>
      <c r="N139" s="121">
        <f t="shared" si="36"/>
        <v>12</v>
      </c>
      <c r="O139" s="121">
        <f t="shared" si="36"/>
        <v>16</v>
      </c>
      <c r="P139" s="107">
        <f t="shared" si="38"/>
        <v>28</v>
      </c>
    </row>
    <row r="140" spans="1:16">
      <c r="A140" s="119" t="s">
        <v>122</v>
      </c>
      <c r="B140" s="120" t="s">
        <v>114</v>
      </c>
      <c r="C140" s="135" t="s">
        <v>103</v>
      </c>
      <c r="D140" s="25"/>
      <c r="E140" s="136">
        <v>10</v>
      </c>
      <c r="F140" s="136">
        <v>9</v>
      </c>
      <c r="G140" s="89">
        <f t="shared" si="39"/>
        <v>19</v>
      </c>
      <c r="H140" s="121">
        <v>14</v>
      </c>
      <c r="I140" s="121">
        <v>11</v>
      </c>
      <c r="J140" s="89">
        <f t="shared" si="37"/>
        <v>25</v>
      </c>
      <c r="K140" s="121">
        <v>6</v>
      </c>
      <c r="L140" s="121">
        <v>6</v>
      </c>
      <c r="M140" s="89">
        <f t="shared" si="40"/>
        <v>12</v>
      </c>
      <c r="N140" s="121">
        <f t="shared" si="36"/>
        <v>20</v>
      </c>
      <c r="O140" s="121">
        <f t="shared" si="36"/>
        <v>17</v>
      </c>
      <c r="P140" s="107">
        <f t="shared" si="38"/>
        <v>37</v>
      </c>
    </row>
    <row r="141" spans="1:16" ht="30">
      <c r="A141" s="119" t="s">
        <v>78</v>
      </c>
      <c r="B141" s="120" t="s">
        <v>110</v>
      </c>
      <c r="C141" s="135" t="s">
        <v>111</v>
      </c>
      <c r="D141" s="25"/>
      <c r="E141" s="136">
        <v>11</v>
      </c>
      <c r="F141" s="136">
        <v>5</v>
      </c>
      <c r="G141" s="89">
        <f t="shared" si="39"/>
        <v>16</v>
      </c>
      <c r="H141" s="121">
        <v>6</v>
      </c>
      <c r="I141" s="121">
        <v>1</v>
      </c>
      <c r="J141" s="89">
        <f t="shared" si="37"/>
        <v>7</v>
      </c>
      <c r="K141" s="121">
        <v>2</v>
      </c>
      <c r="L141" s="121">
        <v>4</v>
      </c>
      <c r="M141" s="89">
        <f t="shared" si="40"/>
        <v>6</v>
      </c>
      <c r="N141" s="121">
        <f t="shared" si="36"/>
        <v>8</v>
      </c>
      <c r="O141" s="121">
        <f t="shared" si="36"/>
        <v>5</v>
      </c>
      <c r="P141" s="107">
        <f t="shared" si="38"/>
        <v>13</v>
      </c>
    </row>
    <row r="142" spans="1:16" ht="15.75" thickBot="1">
      <c r="A142" s="150" t="s">
        <v>123</v>
      </c>
      <c r="B142" s="151" t="s">
        <v>116</v>
      </c>
      <c r="C142" s="152" t="s">
        <v>103</v>
      </c>
      <c r="D142" s="76"/>
      <c r="E142" s="147">
        <v>4</v>
      </c>
      <c r="F142" s="147">
        <v>2</v>
      </c>
      <c r="G142" s="89">
        <f t="shared" si="39"/>
        <v>6</v>
      </c>
      <c r="H142" s="147">
        <v>3</v>
      </c>
      <c r="I142" s="147">
        <v>1</v>
      </c>
      <c r="J142" s="89">
        <f t="shared" si="37"/>
        <v>4</v>
      </c>
      <c r="K142" s="147">
        <v>1</v>
      </c>
      <c r="L142" s="147">
        <v>2</v>
      </c>
      <c r="M142" s="89">
        <f t="shared" si="40"/>
        <v>3</v>
      </c>
      <c r="N142" s="147">
        <f t="shared" si="36"/>
        <v>4</v>
      </c>
      <c r="O142" s="147">
        <f t="shared" si="36"/>
        <v>3</v>
      </c>
      <c r="P142" s="107">
        <f t="shared" si="38"/>
        <v>7</v>
      </c>
    </row>
    <row r="143" spans="1:16" ht="15.75" thickBot="1">
      <c r="A143" s="285" t="s">
        <v>40</v>
      </c>
      <c r="B143" s="286"/>
      <c r="C143" s="286"/>
      <c r="D143" s="298"/>
      <c r="E143" s="95">
        <f t="shared" ref="E143:P143" si="41">SUM(E135:E142)</f>
        <v>79</v>
      </c>
      <c r="F143" s="95">
        <f t="shared" si="41"/>
        <v>65</v>
      </c>
      <c r="G143" s="95">
        <f t="shared" si="41"/>
        <v>122</v>
      </c>
      <c r="H143" s="154">
        <f t="shared" si="41"/>
        <v>81</v>
      </c>
      <c r="I143" s="154">
        <f t="shared" si="41"/>
        <v>63</v>
      </c>
      <c r="J143" s="154">
        <f t="shared" si="41"/>
        <v>144</v>
      </c>
      <c r="K143" s="154">
        <f t="shared" si="41"/>
        <v>54</v>
      </c>
      <c r="L143" s="154">
        <f t="shared" si="41"/>
        <v>60</v>
      </c>
      <c r="M143" s="95">
        <f t="shared" si="41"/>
        <v>114</v>
      </c>
      <c r="N143" s="95">
        <f t="shared" si="41"/>
        <v>135</v>
      </c>
      <c r="O143" s="95">
        <f t="shared" si="41"/>
        <v>123</v>
      </c>
      <c r="P143" s="112">
        <f t="shared" si="41"/>
        <v>258</v>
      </c>
    </row>
    <row r="144" spans="1:16" ht="15.75" thickBot="1">
      <c r="A144" s="92"/>
      <c r="B144" s="93"/>
      <c r="C144" s="93"/>
      <c r="D144" s="153"/>
      <c r="E144" s="95"/>
      <c r="F144" s="95"/>
      <c r="G144" s="95"/>
      <c r="H144" s="154"/>
      <c r="I144" s="154"/>
      <c r="J144" s="154"/>
      <c r="K144" s="154"/>
      <c r="L144" s="154"/>
      <c r="M144" s="95"/>
      <c r="N144" s="95"/>
      <c r="O144" s="95"/>
      <c r="P144" s="112"/>
    </row>
    <row r="145" spans="1:16" ht="15.75" thickBot="1">
      <c r="A145" s="77" t="s">
        <v>56</v>
      </c>
      <c r="B145" s="78"/>
      <c r="C145" s="78"/>
      <c r="D145" s="78"/>
      <c r="E145" s="103" t="s">
        <v>19</v>
      </c>
      <c r="F145" s="103" t="s">
        <v>20</v>
      </c>
      <c r="G145" s="103" t="s">
        <v>21</v>
      </c>
      <c r="H145" s="103" t="s">
        <v>19</v>
      </c>
      <c r="I145" s="103" t="s">
        <v>20</v>
      </c>
      <c r="J145" s="103" t="s">
        <v>21</v>
      </c>
      <c r="K145" s="103" t="s">
        <v>19</v>
      </c>
      <c r="L145" s="103" t="s">
        <v>20</v>
      </c>
      <c r="M145" s="103" t="s">
        <v>21</v>
      </c>
      <c r="N145" s="103" t="s">
        <v>19</v>
      </c>
      <c r="O145" s="103" t="s">
        <v>20</v>
      </c>
      <c r="P145" s="104" t="s">
        <v>21</v>
      </c>
    </row>
    <row r="146" spans="1:16" ht="15.75" thickBot="1">
      <c r="A146" s="105" t="s">
        <v>124</v>
      </c>
      <c r="B146" s="106" t="s">
        <v>125</v>
      </c>
      <c r="C146" s="24" t="s">
        <v>126</v>
      </c>
      <c r="D146" s="87"/>
      <c r="E146" s="88">
        <v>0</v>
      </c>
      <c r="F146" s="88">
        <v>0</v>
      </c>
      <c r="G146" s="117">
        <f>SUM(E146:F146)</f>
        <v>0</v>
      </c>
      <c r="H146" s="88">
        <v>0</v>
      </c>
      <c r="I146" s="88">
        <v>0</v>
      </c>
      <c r="J146" s="155">
        <v>0</v>
      </c>
      <c r="K146" s="88">
        <v>0</v>
      </c>
      <c r="L146" s="88">
        <v>0</v>
      </c>
      <c r="M146" s="155">
        <f>SUM(K146:L146)</f>
        <v>0</v>
      </c>
      <c r="N146" s="90">
        <f>SUM(H146,K146)</f>
        <v>0</v>
      </c>
      <c r="O146" s="90">
        <f>SUM(I146,L146)</f>
        <v>0</v>
      </c>
      <c r="P146" s="156">
        <f>SUM(N146:O146)</f>
        <v>0</v>
      </c>
    </row>
    <row r="147" spans="1:16" ht="15.75" thickBot="1">
      <c r="A147" s="285" t="s">
        <v>40</v>
      </c>
      <c r="B147" s="286"/>
      <c r="C147" s="286"/>
      <c r="D147" s="286"/>
      <c r="E147" s="94">
        <f>SUM(E146:E146)</f>
        <v>0</v>
      </c>
      <c r="F147" s="94">
        <f>SUM(F146:F146)</f>
        <v>0</v>
      </c>
      <c r="G147" s="94">
        <f>SUM(G146:G146)</f>
        <v>0</v>
      </c>
      <c r="H147" s="94"/>
      <c r="I147" s="94"/>
      <c r="J147" s="94">
        <f>SUM(J146:J146)</f>
        <v>0</v>
      </c>
      <c r="K147" s="94"/>
      <c r="L147" s="95"/>
      <c r="M147" s="94">
        <v>0</v>
      </c>
      <c r="N147" s="94">
        <v>0</v>
      </c>
      <c r="O147" s="94">
        <v>0</v>
      </c>
      <c r="P147" s="96">
        <v>0</v>
      </c>
    </row>
    <row r="148" spans="1:16" ht="15.75" thickBot="1">
      <c r="A148" s="287" t="s">
        <v>59</v>
      </c>
      <c r="B148" s="288"/>
      <c r="C148" s="288"/>
      <c r="D148" s="288"/>
      <c r="E148" s="95">
        <f t="shared" ref="E148:L148" si="42">SUM(E131,E143,E147)</f>
        <v>550</v>
      </c>
      <c r="F148" s="95">
        <f t="shared" si="42"/>
        <v>472</v>
      </c>
      <c r="G148" s="95">
        <f t="shared" si="42"/>
        <v>1000</v>
      </c>
      <c r="H148" s="95">
        <f t="shared" si="42"/>
        <v>409</v>
      </c>
      <c r="I148" s="95">
        <f t="shared" si="42"/>
        <v>318</v>
      </c>
      <c r="J148" s="95">
        <f t="shared" si="42"/>
        <v>727</v>
      </c>
      <c r="K148" s="95">
        <f t="shared" si="42"/>
        <v>1715</v>
      </c>
      <c r="L148" s="95">
        <f t="shared" si="42"/>
        <v>1790</v>
      </c>
      <c r="M148" s="95">
        <f>SUM(M135,M146)</f>
        <v>29</v>
      </c>
      <c r="N148" s="95">
        <f>SUM(N131,N143,N147)</f>
        <v>2124</v>
      </c>
      <c r="O148" s="95">
        <f>SUM(O131,O143,O147)</f>
        <v>2108</v>
      </c>
      <c r="P148" s="112">
        <f>SUM(P131,P143,P147)</f>
        <v>4232</v>
      </c>
    </row>
    <row r="149" spans="1:16">
      <c r="A149" s="124"/>
      <c r="B149" s="32"/>
      <c r="C149" s="32"/>
      <c r="D149" s="32"/>
      <c r="E149" s="1"/>
      <c r="F149" s="1"/>
      <c r="G149" s="1"/>
      <c r="H149" s="1"/>
      <c r="I149" s="1"/>
      <c r="J149" s="125"/>
      <c r="K149" s="33"/>
      <c r="L149" s="33"/>
      <c r="M149" s="33"/>
      <c r="N149" s="33"/>
      <c r="O149" s="33"/>
      <c r="P149" s="33"/>
    </row>
    <row r="150" spans="1:16">
      <c r="A150" s="31"/>
      <c r="B150" s="32"/>
      <c r="C150" s="32"/>
      <c r="D150" s="32"/>
      <c r="E150" s="1"/>
      <c r="F150" s="1"/>
      <c r="G150" s="1"/>
      <c r="H150" s="1"/>
      <c r="I150" s="1"/>
      <c r="J150" s="125"/>
      <c r="K150" s="33"/>
      <c r="L150" s="33"/>
      <c r="M150" s="33"/>
      <c r="N150" s="33"/>
      <c r="O150" s="33"/>
      <c r="P150" s="33"/>
    </row>
    <row r="151" spans="1:16">
      <c r="A151" s="31"/>
      <c r="B151" s="32"/>
      <c r="C151" s="32"/>
      <c r="D151" s="32"/>
      <c r="E151" s="1"/>
      <c r="F151" s="1"/>
      <c r="G151" s="1"/>
      <c r="H151" s="1"/>
      <c r="I151" s="1"/>
      <c r="J151" s="125"/>
      <c r="K151" s="33"/>
      <c r="L151" s="33"/>
      <c r="M151" s="33"/>
      <c r="N151" s="33"/>
      <c r="O151" s="33"/>
      <c r="P151" s="33"/>
    </row>
    <row r="152" spans="1:16" ht="15.75" thickBot="1">
      <c r="A152" s="31"/>
      <c r="B152" s="32"/>
      <c r="C152" s="32"/>
      <c r="D152" s="32"/>
      <c r="E152" s="1"/>
      <c r="F152" s="1"/>
      <c r="G152" s="1"/>
      <c r="H152" s="1"/>
      <c r="I152" s="1"/>
      <c r="J152" s="125"/>
      <c r="K152" s="33"/>
      <c r="L152" s="33"/>
      <c r="M152" s="33"/>
      <c r="N152" s="33"/>
      <c r="O152" s="33"/>
      <c r="P152" s="33"/>
    </row>
    <row r="153" spans="1:16" ht="15.75" thickBot="1">
      <c r="A153" s="289" t="s">
        <v>127</v>
      </c>
      <c r="B153" s="290"/>
      <c r="C153" s="290"/>
      <c r="D153" s="290"/>
      <c r="E153" s="290"/>
      <c r="F153" s="290"/>
      <c r="G153" s="291"/>
      <c r="H153" s="292" t="s">
        <v>10</v>
      </c>
      <c r="I153" s="293"/>
      <c r="J153" s="293"/>
      <c r="K153" s="293"/>
      <c r="L153" s="293"/>
      <c r="M153" s="293"/>
      <c r="N153" s="293"/>
      <c r="O153" s="293"/>
      <c r="P153" s="294"/>
    </row>
    <row r="154" spans="1:16" ht="15.75" thickBot="1">
      <c r="A154" s="101" t="s">
        <v>11</v>
      </c>
      <c r="B154" s="15" t="s">
        <v>61</v>
      </c>
      <c r="C154" s="102" t="s">
        <v>13</v>
      </c>
      <c r="D154" s="78"/>
      <c r="E154" s="295" t="s">
        <v>14</v>
      </c>
      <c r="F154" s="295"/>
      <c r="G154" s="295"/>
      <c r="H154" s="295" t="s">
        <v>15</v>
      </c>
      <c r="I154" s="295"/>
      <c r="J154" s="295"/>
      <c r="K154" s="295" t="s">
        <v>16</v>
      </c>
      <c r="L154" s="295"/>
      <c r="M154" s="295"/>
      <c r="N154" s="295" t="s">
        <v>17</v>
      </c>
      <c r="O154" s="295"/>
      <c r="P154" s="296"/>
    </row>
    <row r="155" spans="1:16" ht="15.75" thickBot="1">
      <c r="A155" s="77" t="s">
        <v>18</v>
      </c>
      <c r="B155" s="78"/>
      <c r="C155" s="78"/>
      <c r="D155" s="78"/>
      <c r="E155" s="103" t="s">
        <v>19</v>
      </c>
      <c r="F155" s="103" t="s">
        <v>20</v>
      </c>
      <c r="G155" s="103" t="s">
        <v>21</v>
      </c>
      <c r="H155" s="103" t="s">
        <v>19</v>
      </c>
      <c r="I155" s="103" t="s">
        <v>20</v>
      </c>
      <c r="J155" s="103" t="s">
        <v>21</v>
      </c>
      <c r="K155" s="103" t="s">
        <v>19</v>
      </c>
      <c r="L155" s="103" t="s">
        <v>20</v>
      </c>
      <c r="M155" s="103" t="s">
        <v>21</v>
      </c>
      <c r="N155" s="103" t="s">
        <v>19</v>
      </c>
      <c r="O155" s="103" t="s">
        <v>20</v>
      </c>
      <c r="P155" s="104" t="s">
        <v>21</v>
      </c>
    </row>
    <row r="156" spans="1:16" ht="15.75" thickBot="1">
      <c r="A156" s="249" t="s">
        <v>128</v>
      </c>
      <c r="B156" s="250" t="s">
        <v>129</v>
      </c>
      <c r="C156" s="87" t="s">
        <v>130</v>
      </c>
      <c r="D156" s="126"/>
      <c r="E156" s="256">
        <v>81</v>
      </c>
      <c r="F156" s="257">
        <v>23</v>
      </c>
      <c r="G156" s="257">
        <f>SUM(E156:F156)</f>
        <v>104</v>
      </c>
      <c r="H156" s="257">
        <v>85</v>
      </c>
      <c r="I156" s="258">
        <v>21</v>
      </c>
      <c r="J156" s="257">
        <f>SUM(H156:I156)</f>
        <v>106</v>
      </c>
      <c r="K156" s="258">
        <v>325</v>
      </c>
      <c r="L156" s="258">
        <v>87</v>
      </c>
      <c r="M156" s="257">
        <f>SUM(K156:L156)</f>
        <v>412</v>
      </c>
      <c r="N156" s="259">
        <f>SUM(H156,K156)</f>
        <v>410</v>
      </c>
      <c r="O156" s="259">
        <f>SUM(I156,L156)</f>
        <v>108</v>
      </c>
      <c r="P156" s="260">
        <f>SUM(N156:O156)</f>
        <v>518</v>
      </c>
    </row>
    <row r="157" spans="1:16" ht="15.75" thickBot="1">
      <c r="A157" s="285" t="s">
        <v>40</v>
      </c>
      <c r="B157" s="286"/>
      <c r="C157" s="286"/>
      <c r="D157" s="309"/>
      <c r="E157" s="132">
        <f>E156</f>
        <v>81</v>
      </c>
      <c r="F157" s="132">
        <f>F156</f>
        <v>23</v>
      </c>
      <c r="G157" s="157">
        <f>G156</f>
        <v>104</v>
      </c>
      <c r="H157" s="132"/>
      <c r="I157" s="132"/>
      <c r="J157" s="157">
        <f t="shared" ref="J157:P157" si="43">J156</f>
        <v>106</v>
      </c>
      <c r="K157" s="132">
        <f>(K156)</f>
        <v>325</v>
      </c>
      <c r="L157" s="132">
        <f>(L156)</f>
        <v>87</v>
      </c>
      <c r="M157" s="157">
        <f t="shared" si="43"/>
        <v>412</v>
      </c>
      <c r="N157" s="132">
        <f t="shared" si="43"/>
        <v>410</v>
      </c>
      <c r="O157" s="132">
        <f t="shared" si="43"/>
        <v>108</v>
      </c>
      <c r="P157" s="158">
        <f t="shared" si="43"/>
        <v>518</v>
      </c>
    </row>
    <row r="158" spans="1:16" ht="15.75" thickBot="1">
      <c r="A158" s="124"/>
      <c r="B158" s="32"/>
      <c r="C158" s="32"/>
      <c r="D158" s="32"/>
      <c r="E158" s="1"/>
      <c r="F158" s="1"/>
      <c r="G158" s="1"/>
      <c r="H158" s="1"/>
      <c r="I158" s="1"/>
      <c r="J158" s="125"/>
      <c r="K158" s="33"/>
      <c r="L158" s="33"/>
      <c r="M158" s="33"/>
      <c r="N158" s="33"/>
      <c r="O158" s="33"/>
      <c r="P158" s="33"/>
    </row>
    <row r="159" spans="1:16" ht="15.75" thickBot="1">
      <c r="A159" s="77" t="s">
        <v>41</v>
      </c>
      <c r="B159" s="78"/>
      <c r="C159" s="78"/>
      <c r="D159" s="78"/>
      <c r="E159" s="103" t="s">
        <v>19</v>
      </c>
      <c r="F159" s="103" t="s">
        <v>20</v>
      </c>
      <c r="G159" s="103" t="s">
        <v>21</v>
      </c>
      <c r="H159" s="103" t="s">
        <v>19</v>
      </c>
      <c r="I159" s="103" t="s">
        <v>20</v>
      </c>
      <c r="J159" s="103" t="s">
        <v>21</v>
      </c>
      <c r="K159" s="103" t="s">
        <v>19</v>
      </c>
      <c r="L159" s="103" t="s">
        <v>20</v>
      </c>
      <c r="M159" s="103" t="s">
        <v>21</v>
      </c>
      <c r="N159" s="103" t="s">
        <v>19</v>
      </c>
      <c r="O159" s="103" t="s">
        <v>20</v>
      </c>
      <c r="P159" s="104" t="s">
        <v>21</v>
      </c>
    </row>
    <row r="160" spans="1:16" ht="30.75" thickBot="1">
      <c r="A160" s="159" t="s">
        <v>78</v>
      </c>
      <c r="B160" s="151" t="s">
        <v>129</v>
      </c>
      <c r="C160" s="160" t="s">
        <v>131</v>
      </c>
      <c r="D160" s="160"/>
      <c r="E160" s="161">
        <v>0</v>
      </c>
      <c r="F160" s="161">
        <v>0</v>
      </c>
      <c r="G160" s="161">
        <f>SUM(E160:F160)</f>
        <v>0</v>
      </c>
      <c r="H160" s="161">
        <v>3</v>
      </c>
      <c r="I160" s="162">
        <v>0</v>
      </c>
      <c r="J160" s="161">
        <f>SUM(H160:I160)</f>
        <v>3</v>
      </c>
      <c r="K160" s="162">
        <v>4</v>
      </c>
      <c r="L160" s="162">
        <v>1</v>
      </c>
      <c r="M160" s="161">
        <f>SUM(K160:L160)</f>
        <v>5</v>
      </c>
      <c r="N160" s="163">
        <f>SUM(H160,K160)</f>
        <v>7</v>
      </c>
      <c r="O160" s="163">
        <f>SUM(I160,L160)</f>
        <v>1</v>
      </c>
      <c r="P160" s="164">
        <f>SUM(N160:O160)</f>
        <v>8</v>
      </c>
    </row>
    <row r="161" spans="1:16" ht="15.75" thickBot="1">
      <c r="A161" s="310" t="s">
        <v>40</v>
      </c>
      <c r="B161" s="311"/>
      <c r="C161" s="311"/>
      <c r="D161" s="311"/>
      <c r="E161" s="163">
        <f t="shared" ref="E161:O161" si="44">E160</f>
        <v>0</v>
      </c>
      <c r="F161" s="163">
        <f t="shared" si="44"/>
        <v>0</v>
      </c>
      <c r="G161" s="89">
        <f t="shared" si="44"/>
        <v>0</v>
      </c>
      <c r="H161" s="162"/>
      <c r="I161" s="162"/>
      <c r="J161" s="165">
        <f t="shared" si="44"/>
        <v>3</v>
      </c>
      <c r="K161" s="162">
        <f>(K160)</f>
        <v>4</v>
      </c>
      <c r="L161" s="162">
        <f>(L160)</f>
        <v>1</v>
      </c>
      <c r="M161" s="165">
        <f t="shared" si="44"/>
        <v>5</v>
      </c>
      <c r="N161" s="163">
        <f t="shared" si="44"/>
        <v>7</v>
      </c>
      <c r="O161" s="163">
        <f t="shared" si="44"/>
        <v>1</v>
      </c>
      <c r="P161" s="107">
        <f>SUM(N161:O161)</f>
        <v>8</v>
      </c>
    </row>
    <row r="162" spans="1:16" ht="15.75" thickBot="1">
      <c r="A162" s="312" t="s">
        <v>59</v>
      </c>
      <c r="B162" s="313"/>
      <c r="C162" s="313"/>
      <c r="D162" s="313"/>
      <c r="E162" s="95">
        <f>SUM(E157,E161)</f>
        <v>81</v>
      </c>
      <c r="F162" s="95">
        <f t="shared" ref="F162:P162" si="45">SUM(F157,F161)</f>
        <v>23</v>
      </c>
      <c r="G162" s="95">
        <f t="shared" si="45"/>
        <v>104</v>
      </c>
      <c r="H162" s="95">
        <f t="shared" si="45"/>
        <v>0</v>
      </c>
      <c r="I162" s="95">
        <f t="shared" si="45"/>
        <v>0</v>
      </c>
      <c r="J162" s="95">
        <f t="shared" si="45"/>
        <v>109</v>
      </c>
      <c r="K162" s="95">
        <f t="shared" si="45"/>
        <v>329</v>
      </c>
      <c r="L162" s="95">
        <f t="shared" si="45"/>
        <v>88</v>
      </c>
      <c r="M162" s="95">
        <f t="shared" si="45"/>
        <v>417</v>
      </c>
      <c r="N162" s="95">
        <f t="shared" si="45"/>
        <v>417</v>
      </c>
      <c r="O162" s="95">
        <f t="shared" si="45"/>
        <v>109</v>
      </c>
      <c r="P162" s="112">
        <f t="shared" si="45"/>
        <v>526</v>
      </c>
    </row>
    <row r="163" spans="1:16">
      <c r="A163" s="166"/>
      <c r="B163" s="166"/>
      <c r="C163" s="166"/>
      <c r="D163" s="166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</row>
    <row r="164" spans="1:16">
      <c r="A164" s="166"/>
      <c r="B164" s="166"/>
      <c r="C164" s="166"/>
      <c r="D164" s="166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</row>
    <row r="165" spans="1:16" ht="15.75" thickBot="1">
      <c r="A165" s="124"/>
      <c r="B165" s="32"/>
      <c r="C165" s="32"/>
      <c r="D165" s="32"/>
      <c r="E165" s="1"/>
      <c r="F165" s="1"/>
      <c r="G165" s="1"/>
      <c r="H165" s="1"/>
      <c r="I165" s="1"/>
      <c r="J165" s="125"/>
      <c r="K165" s="33"/>
      <c r="L165" s="33"/>
      <c r="M165" s="33"/>
      <c r="N165" s="33"/>
      <c r="O165" s="33"/>
      <c r="P165" s="33"/>
    </row>
    <row r="166" spans="1:16" ht="15.75" thickBot="1">
      <c r="A166" s="289" t="s">
        <v>132</v>
      </c>
      <c r="B166" s="290"/>
      <c r="C166" s="290"/>
      <c r="D166" s="290"/>
      <c r="E166" s="290"/>
      <c r="F166" s="290"/>
      <c r="G166" s="291"/>
      <c r="H166" s="292" t="s">
        <v>10</v>
      </c>
      <c r="I166" s="293"/>
      <c r="J166" s="293"/>
      <c r="K166" s="293"/>
      <c r="L166" s="293"/>
      <c r="M166" s="293"/>
      <c r="N166" s="293"/>
      <c r="O166" s="293"/>
      <c r="P166" s="294"/>
    </row>
    <row r="167" spans="1:16" ht="15.75" thickBot="1">
      <c r="A167" s="101" t="s">
        <v>11</v>
      </c>
      <c r="B167" s="15" t="s">
        <v>61</v>
      </c>
      <c r="C167" s="102" t="s">
        <v>13</v>
      </c>
      <c r="D167" s="78"/>
      <c r="E167" s="295" t="s">
        <v>14</v>
      </c>
      <c r="F167" s="295"/>
      <c r="G167" s="295"/>
      <c r="H167" s="295" t="s">
        <v>15</v>
      </c>
      <c r="I167" s="295"/>
      <c r="J167" s="295"/>
      <c r="K167" s="295" t="s">
        <v>16</v>
      </c>
      <c r="L167" s="295"/>
      <c r="M167" s="295"/>
      <c r="N167" s="295" t="s">
        <v>17</v>
      </c>
      <c r="O167" s="295"/>
      <c r="P167" s="296"/>
    </row>
    <row r="168" spans="1:16" ht="15.75" thickBot="1">
      <c r="A168" s="77" t="s">
        <v>18</v>
      </c>
      <c r="B168" s="78"/>
      <c r="C168" s="78"/>
      <c r="D168" s="78"/>
      <c r="E168" s="103" t="s">
        <v>19</v>
      </c>
      <c r="F168" s="103" t="s">
        <v>20</v>
      </c>
      <c r="G168" s="103" t="s">
        <v>21</v>
      </c>
      <c r="H168" s="103" t="s">
        <v>19</v>
      </c>
      <c r="I168" s="103" t="s">
        <v>20</v>
      </c>
      <c r="J168" s="103" t="s">
        <v>21</v>
      </c>
      <c r="K168" s="103" t="s">
        <v>19</v>
      </c>
      <c r="L168" s="104" t="s">
        <v>20</v>
      </c>
      <c r="M168" s="167" t="s">
        <v>21</v>
      </c>
      <c r="N168" s="103" t="s">
        <v>19</v>
      </c>
      <c r="O168" s="103" t="s">
        <v>20</v>
      </c>
      <c r="P168" s="104" t="s">
        <v>21</v>
      </c>
    </row>
    <row r="169" spans="1:16">
      <c r="A169" s="261" t="s">
        <v>133</v>
      </c>
      <c r="B169" s="262" t="s">
        <v>100</v>
      </c>
      <c r="C169" s="263" t="s">
        <v>25</v>
      </c>
      <c r="D169" s="168"/>
      <c r="E169" s="73">
        <v>16</v>
      </c>
      <c r="F169" s="73">
        <v>8</v>
      </c>
      <c r="G169" s="72">
        <f>SUM(E169:F169)</f>
        <v>24</v>
      </c>
      <c r="H169" s="73">
        <v>17</v>
      </c>
      <c r="I169" s="73">
        <v>10</v>
      </c>
      <c r="J169" s="72">
        <f>SUM(H169:I169)</f>
        <v>27</v>
      </c>
      <c r="K169" s="73">
        <v>7</v>
      </c>
      <c r="L169" s="73">
        <v>8</v>
      </c>
      <c r="M169" s="72">
        <f>SUM(K169:L169)</f>
        <v>15</v>
      </c>
      <c r="N169" s="264">
        <f t="shared" ref="N169:O177" si="46">SUM(H169,K169)</f>
        <v>24</v>
      </c>
      <c r="O169" s="264">
        <f t="shared" si="46"/>
        <v>18</v>
      </c>
      <c r="P169" s="169">
        <f t="shared" ref="P169:P177" si="47">SUM(N169:O169)</f>
        <v>42</v>
      </c>
    </row>
    <row r="170" spans="1:16">
      <c r="A170" s="170" t="s">
        <v>134</v>
      </c>
      <c r="B170" s="75" t="s">
        <v>100</v>
      </c>
      <c r="C170" s="171" t="s">
        <v>25</v>
      </c>
      <c r="D170" s="172"/>
      <c r="E170" s="53">
        <v>0</v>
      </c>
      <c r="F170" s="53">
        <v>0</v>
      </c>
      <c r="G170" s="50">
        <v>0</v>
      </c>
      <c r="H170" s="53">
        <v>0</v>
      </c>
      <c r="I170" s="53">
        <v>0</v>
      </c>
      <c r="J170" s="50">
        <v>0</v>
      </c>
      <c r="K170" s="53">
        <v>0</v>
      </c>
      <c r="L170" s="53">
        <v>0</v>
      </c>
      <c r="M170" s="72">
        <f>SUM(K170,L170)</f>
        <v>0</v>
      </c>
      <c r="N170" s="264">
        <f t="shared" si="46"/>
        <v>0</v>
      </c>
      <c r="O170" s="264">
        <f t="shared" si="46"/>
        <v>0</v>
      </c>
      <c r="P170" s="169">
        <f t="shared" si="47"/>
        <v>0</v>
      </c>
    </row>
    <row r="171" spans="1:16">
      <c r="A171" s="170" t="s">
        <v>135</v>
      </c>
      <c r="B171" s="75" t="s">
        <v>100</v>
      </c>
      <c r="C171" s="171" t="s">
        <v>25</v>
      </c>
      <c r="D171" s="172"/>
      <c r="E171" s="53">
        <v>2</v>
      </c>
      <c r="F171" s="53">
        <v>5</v>
      </c>
      <c r="G171" s="50">
        <f t="shared" ref="G171:G177" si="48">SUM(E171:F171)</f>
        <v>7</v>
      </c>
      <c r="H171" s="53">
        <v>12</v>
      </c>
      <c r="I171" s="53">
        <v>14</v>
      </c>
      <c r="J171" s="50">
        <f t="shared" ref="J171:J177" si="49">SUM(H171:I171)</f>
        <v>26</v>
      </c>
      <c r="K171" s="53">
        <v>23</v>
      </c>
      <c r="L171" s="53">
        <v>41</v>
      </c>
      <c r="M171" s="72">
        <f t="shared" ref="M171:M177" si="50">SUM(K171:L171)</f>
        <v>64</v>
      </c>
      <c r="N171" s="264">
        <f t="shared" si="46"/>
        <v>35</v>
      </c>
      <c r="O171" s="264">
        <f t="shared" si="46"/>
        <v>55</v>
      </c>
      <c r="P171" s="169">
        <f t="shared" si="47"/>
        <v>90</v>
      </c>
    </row>
    <row r="172" spans="1:16">
      <c r="A172" s="170" t="s">
        <v>136</v>
      </c>
      <c r="B172" s="75" t="s">
        <v>100</v>
      </c>
      <c r="C172" s="171" t="s">
        <v>25</v>
      </c>
      <c r="D172" s="172"/>
      <c r="E172" s="53">
        <v>0</v>
      </c>
      <c r="F172" s="53">
        <v>0</v>
      </c>
      <c r="G172" s="50">
        <f t="shared" si="48"/>
        <v>0</v>
      </c>
      <c r="H172" s="53">
        <v>0</v>
      </c>
      <c r="I172" s="53">
        <v>0</v>
      </c>
      <c r="J172" s="50">
        <v>0</v>
      </c>
      <c r="K172" s="53">
        <v>0</v>
      </c>
      <c r="L172" s="53">
        <v>0</v>
      </c>
      <c r="M172" s="72">
        <f t="shared" si="50"/>
        <v>0</v>
      </c>
      <c r="N172" s="264">
        <f>SUM(H172,K172)</f>
        <v>0</v>
      </c>
      <c r="O172" s="264">
        <f>SUM(I172,L172)</f>
        <v>0</v>
      </c>
      <c r="P172" s="169">
        <f>SUM(N172:O172)</f>
        <v>0</v>
      </c>
    </row>
    <row r="173" spans="1:16">
      <c r="A173" s="170" t="s">
        <v>137</v>
      </c>
      <c r="B173" s="75" t="s">
        <v>100</v>
      </c>
      <c r="C173" s="171" t="s">
        <v>25</v>
      </c>
      <c r="D173" s="172"/>
      <c r="E173" s="53">
        <v>74</v>
      </c>
      <c r="F173" s="53">
        <v>65</v>
      </c>
      <c r="G173" s="50">
        <f t="shared" si="48"/>
        <v>139</v>
      </c>
      <c r="H173" s="53">
        <v>61</v>
      </c>
      <c r="I173" s="53">
        <v>53</v>
      </c>
      <c r="J173" s="50">
        <f t="shared" si="49"/>
        <v>114</v>
      </c>
      <c r="K173" s="53">
        <v>240</v>
      </c>
      <c r="L173" s="53">
        <v>275</v>
      </c>
      <c r="M173" s="72">
        <f t="shared" si="50"/>
        <v>515</v>
      </c>
      <c r="N173" s="264">
        <f t="shared" si="46"/>
        <v>301</v>
      </c>
      <c r="O173" s="264">
        <f t="shared" si="46"/>
        <v>328</v>
      </c>
      <c r="P173" s="169">
        <f t="shared" si="47"/>
        <v>629</v>
      </c>
    </row>
    <row r="174" spans="1:16">
      <c r="A174" s="265" t="s">
        <v>138</v>
      </c>
      <c r="B174" s="75" t="s">
        <v>100</v>
      </c>
      <c r="C174" s="171" t="s">
        <v>25</v>
      </c>
      <c r="D174" s="172"/>
      <c r="E174" s="53">
        <v>0</v>
      </c>
      <c r="F174" s="53">
        <v>0</v>
      </c>
      <c r="G174" s="50">
        <f t="shared" si="48"/>
        <v>0</v>
      </c>
      <c r="H174" s="53">
        <v>0</v>
      </c>
      <c r="I174" s="53">
        <v>0</v>
      </c>
      <c r="J174" s="50">
        <f t="shared" si="49"/>
        <v>0</v>
      </c>
      <c r="K174" s="53">
        <v>0</v>
      </c>
      <c r="L174" s="53">
        <v>0</v>
      </c>
      <c r="M174" s="72">
        <f t="shared" si="50"/>
        <v>0</v>
      </c>
      <c r="N174" s="264">
        <f t="shared" si="46"/>
        <v>0</v>
      </c>
      <c r="O174" s="264">
        <f t="shared" si="46"/>
        <v>0</v>
      </c>
      <c r="P174" s="169">
        <f t="shared" si="47"/>
        <v>0</v>
      </c>
    </row>
    <row r="175" spans="1:16">
      <c r="A175" s="266" t="s">
        <v>139</v>
      </c>
      <c r="B175" s="267" t="s">
        <v>100</v>
      </c>
      <c r="C175" s="268" t="s">
        <v>25</v>
      </c>
      <c r="D175" s="269"/>
      <c r="E175" s="270">
        <v>13</v>
      </c>
      <c r="F175" s="270">
        <v>20</v>
      </c>
      <c r="G175" s="50">
        <f t="shared" si="48"/>
        <v>33</v>
      </c>
      <c r="H175" s="270">
        <v>16</v>
      </c>
      <c r="I175" s="270">
        <v>19</v>
      </c>
      <c r="J175" s="173">
        <f t="shared" si="49"/>
        <v>35</v>
      </c>
      <c r="K175" s="270">
        <v>72</v>
      </c>
      <c r="L175" s="270">
        <v>127</v>
      </c>
      <c r="M175" s="50">
        <f t="shared" si="50"/>
        <v>199</v>
      </c>
      <c r="N175" s="52">
        <f t="shared" si="46"/>
        <v>88</v>
      </c>
      <c r="O175" s="52">
        <f t="shared" si="46"/>
        <v>146</v>
      </c>
      <c r="P175" s="50">
        <f t="shared" si="47"/>
        <v>234</v>
      </c>
    </row>
    <row r="176" spans="1:16">
      <c r="A176" s="75" t="s">
        <v>140</v>
      </c>
      <c r="B176" s="75" t="s">
        <v>100</v>
      </c>
      <c r="C176" s="171" t="s">
        <v>25</v>
      </c>
      <c r="D176" s="172"/>
      <c r="E176" s="53">
        <v>127</v>
      </c>
      <c r="F176" s="53">
        <v>222</v>
      </c>
      <c r="G176" s="50">
        <f t="shared" si="48"/>
        <v>349</v>
      </c>
      <c r="H176" s="53">
        <v>85</v>
      </c>
      <c r="I176" s="53">
        <v>150</v>
      </c>
      <c r="J176" s="50">
        <f t="shared" si="49"/>
        <v>235</v>
      </c>
      <c r="K176" s="53">
        <v>0</v>
      </c>
      <c r="L176" s="53">
        <v>0</v>
      </c>
      <c r="M176" s="50">
        <v>0</v>
      </c>
      <c r="N176" s="52">
        <f>SUM(H176,K176)</f>
        <v>85</v>
      </c>
      <c r="O176" s="52">
        <f>SUM(I176,L176)</f>
        <v>150</v>
      </c>
      <c r="P176" s="50">
        <f>SUM(N176:O176)</f>
        <v>235</v>
      </c>
    </row>
    <row r="177" spans="1:16" ht="15.75" thickBot="1">
      <c r="A177" s="251" t="s">
        <v>141</v>
      </c>
      <c r="B177" s="144" t="s">
        <v>100</v>
      </c>
      <c r="C177" s="268" t="s">
        <v>25</v>
      </c>
      <c r="D177" s="27"/>
      <c r="E177" s="173">
        <v>0</v>
      </c>
      <c r="F177" s="173">
        <v>0</v>
      </c>
      <c r="G177" s="50">
        <f t="shared" si="48"/>
        <v>0</v>
      </c>
      <c r="H177" s="173">
        <v>0</v>
      </c>
      <c r="I177" s="270">
        <v>0</v>
      </c>
      <c r="J177" s="173">
        <f t="shared" si="49"/>
        <v>0</v>
      </c>
      <c r="K177" s="270">
        <v>410</v>
      </c>
      <c r="L177" s="270">
        <v>883</v>
      </c>
      <c r="M177" s="257">
        <f t="shared" si="50"/>
        <v>1293</v>
      </c>
      <c r="N177" s="259">
        <f t="shared" si="46"/>
        <v>410</v>
      </c>
      <c r="O177" s="259">
        <f t="shared" si="46"/>
        <v>883</v>
      </c>
      <c r="P177" s="260">
        <f t="shared" si="47"/>
        <v>1293</v>
      </c>
    </row>
    <row r="178" spans="1:16" ht="15.75" thickBot="1">
      <c r="A178" s="174" t="s">
        <v>40</v>
      </c>
      <c r="B178" s="175"/>
      <c r="C178" s="175"/>
      <c r="D178" s="176"/>
      <c r="E178" s="95">
        <f t="shared" ref="E178:P178" si="51">SUM(E169:E177)</f>
        <v>232</v>
      </c>
      <c r="F178" s="95">
        <f t="shared" si="51"/>
        <v>320</v>
      </c>
      <c r="G178" s="95">
        <f t="shared" si="51"/>
        <v>552</v>
      </c>
      <c r="H178" s="154">
        <f t="shared" si="51"/>
        <v>191</v>
      </c>
      <c r="I178" s="154">
        <f t="shared" si="51"/>
        <v>246</v>
      </c>
      <c r="J178" s="154">
        <f t="shared" si="51"/>
        <v>437</v>
      </c>
      <c r="K178" s="154">
        <f t="shared" si="51"/>
        <v>752</v>
      </c>
      <c r="L178" s="95"/>
      <c r="M178" s="95">
        <f t="shared" si="51"/>
        <v>2086</v>
      </c>
      <c r="N178" s="95">
        <f t="shared" si="51"/>
        <v>943</v>
      </c>
      <c r="O178" s="95">
        <f t="shared" si="51"/>
        <v>1580</v>
      </c>
      <c r="P178" s="112">
        <f t="shared" si="51"/>
        <v>2523</v>
      </c>
    </row>
    <row r="179" spans="1:16" ht="15.75" thickBot="1">
      <c r="A179" s="177"/>
      <c r="B179" s="32"/>
      <c r="C179" s="1"/>
      <c r="D179" s="2"/>
      <c r="E179" s="178"/>
      <c r="F179" s="178"/>
      <c r="G179" s="178"/>
      <c r="H179" s="178"/>
      <c r="I179" s="178"/>
      <c r="J179" s="179"/>
      <c r="K179" s="179"/>
      <c r="L179" s="179"/>
      <c r="M179" s="179"/>
      <c r="N179" s="179"/>
      <c r="O179" s="179"/>
      <c r="P179" s="179"/>
    </row>
    <row r="180" spans="1:16" ht="15.75" thickBot="1">
      <c r="A180" s="180" t="s">
        <v>53</v>
      </c>
      <c r="B180" s="181"/>
      <c r="C180" s="181"/>
      <c r="D180" s="181"/>
      <c r="E180" s="103" t="s">
        <v>19</v>
      </c>
      <c r="F180" s="103" t="s">
        <v>20</v>
      </c>
      <c r="G180" s="103" t="s">
        <v>21</v>
      </c>
      <c r="H180" s="103" t="s">
        <v>19</v>
      </c>
      <c r="I180" s="103" t="s">
        <v>20</v>
      </c>
      <c r="J180" s="103" t="s">
        <v>21</v>
      </c>
      <c r="K180" s="103" t="s">
        <v>19</v>
      </c>
      <c r="L180" s="103" t="s">
        <v>20</v>
      </c>
      <c r="M180" s="103" t="s">
        <v>21</v>
      </c>
      <c r="N180" s="103" t="s">
        <v>19</v>
      </c>
      <c r="O180" s="103" t="s">
        <v>20</v>
      </c>
      <c r="P180" s="104" t="s">
        <v>21</v>
      </c>
    </row>
    <row r="181" spans="1:16" ht="30.75" thickBot="1">
      <c r="A181" s="182" t="s">
        <v>142</v>
      </c>
      <c r="B181" s="183" t="s">
        <v>100</v>
      </c>
      <c r="C181" s="184" t="s">
        <v>143</v>
      </c>
      <c r="D181" s="23"/>
      <c r="E181" s="185">
        <v>2</v>
      </c>
      <c r="F181" s="185">
        <v>3</v>
      </c>
      <c r="G181" s="186">
        <f>SUM(E181:F181)</f>
        <v>5</v>
      </c>
      <c r="H181" s="185">
        <v>0</v>
      </c>
      <c r="I181" s="185">
        <v>0</v>
      </c>
      <c r="J181" s="186">
        <f>SUM(H181:I181)</f>
        <v>0</v>
      </c>
      <c r="K181" s="185">
        <v>3</v>
      </c>
      <c r="L181" s="185">
        <v>15</v>
      </c>
      <c r="M181" s="186">
        <f>SUM(K181:L181)</f>
        <v>18</v>
      </c>
      <c r="N181" s="185">
        <f>SUM(H181,K181)</f>
        <v>3</v>
      </c>
      <c r="O181" s="185">
        <f>SUM(I181,L181)</f>
        <v>15</v>
      </c>
      <c r="P181" s="187">
        <f>SUM(N181:O181)</f>
        <v>18</v>
      </c>
    </row>
    <row r="182" spans="1:16" ht="15.75" thickBot="1">
      <c r="A182" s="285" t="s">
        <v>40</v>
      </c>
      <c r="B182" s="286"/>
      <c r="C182" s="286"/>
      <c r="D182" s="286"/>
      <c r="E182" s="95">
        <f t="shared" ref="E182:P182" si="52">SUM(E181:E181)</f>
        <v>2</v>
      </c>
      <c r="F182" s="95">
        <f t="shared" si="52"/>
        <v>3</v>
      </c>
      <c r="G182" s="95">
        <f t="shared" si="52"/>
        <v>5</v>
      </c>
      <c r="H182" s="95">
        <f t="shared" si="52"/>
        <v>0</v>
      </c>
      <c r="I182" s="95">
        <f t="shared" si="52"/>
        <v>0</v>
      </c>
      <c r="J182" s="95">
        <f t="shared" si="52"/>
        <v>0</v>
      </c>
      <c r="K182" s="95">
        <f t="shared" si="52"/>
        <v>3</v>
      </c>
      <c r="L182" s="95">
        <f t="shared" si="52"/>
        <v>15</v>
      </c>
      <c r="M182" s="95">
        <f t="shared" si="52"/>
        <v>18</v>
      </c>
      <c r="N182" s="95">
        <f t="shared" si="52"/>
        <v>3</v>
      </c>
      <c r="O182" s="95">
        <f t="shared" si="52"/>
        <v>15</v>
      </c>
      <c r="P182" s="112">
        <f t="shared" si="52"/>
        <v>18</v>
      </c>
    </row>
    <row r="183" spans="1:16" ht="15.75" thickBot="1">
      <c r="A183" s="188"/>
      <c r="B183" s="189"/>
      <c r="C183" s="189"/>
      <c r="D183" s="189"/>
      <c r="E183" s="190"/>
      <c r="F183" s="190"/>
      <c r="G183" s="190"/>
      <c r="H183" s="190"/>
      <c r="I183" s="190"/>
      <c r="J183" s="191"/>
      <c r="K183" s="192"/>
      <c r="L183" s="192"/>
      <c r="M183" s="192"/>
      <c r="N183" s="192"/>
      <c r="O183" s="192"/>
      <c r="P183" s="193"/>
    </row>
    <row r="184" spans="1:16" ht="15.75" thickBot="1">
      <c r="A184" s="77" t="s">
        <v>41</v>
      </c>
      <c r="B184" s="78"/>
      <c r="C184" s="78"/>
      <c r="D184" s="78"/>
      <c r="E184" s="103" t="s">
        <v>19</v>
      </c>
      <c r="F184" s="103" t="s">
        <v>20</v>
      </c>
      <c r="G184" s="103" t="s">
        <v>21</v>
      </c>
      <c r="H184" s="103" t="s">
        <v>19</v>
      </c>
      <c r="I184" s="103" t="s">
        <v>20</v>
      </c>
      <c r="J184" s="103" t="s">
        <v>21</v>
      </c>
      <c r="K184" s="103" t="s">
        <v>19</v>
      </c>
      <c r="L184" s="103" t="s">
        <v>20</v>
      </c>
      <c r="M184" s="103" t="s">
        <v>21</v>
      </c>
      <c r="N184" s="103" t="s">
        <v>19</v>
      </c>
      <c r="O184" s="104" t="s">
        <v>20</v>
      </c>
      <c r="P184" s="194" t="s">
        <v>21</v>
      </c>
    </row>
    <row r="185" spans="1:16">
      <c r="A185" s="195" t="s">
        <v>92</v>
      </c>
      <c r="B185" s="80" t="s">
        <v>98</v>
      </c>
      <c r="C185" s="179" t="s">
        <v>25</v>
      </c>
      <c r="D185" s="80"/>
      <c r="E185" s="196">
        <v>11</v>
      </c>
      <c r="F185" s="196">
        <v>8</v>
      </c>
      <c r="G185" s="186">
        <f>SUM(E185:F185)</f>
        <v>19</v>
      </c>
      <c r="H185" s="196">
        <v>0</v>
      </c>
      <c r="I185" s="196">
        <v>0</v>
      </c>
      <c r="J185" s="173">
        <f>SUM(H185:I185)</f>
        <v>0</v>
      </c>
      <c r="K185" s="196">
        <v>5</v>
      </c>
      <c r="L185" s="196">
        <v>3</v>
      </c>
      <c r="M185" s="50">
        <f>SUM(K185:L185)</f>
        <v>8</v>
      </c>
      <c r="N185" s="52">
        <f t="shared" ref="N185:O187" si="53">SUM(H185,K185)</f>
        <v>5</v>
      </c>
      <c r="O185" s="52">
        <f t="shared" si="53"/>
        <v>3</v>
      </c>
      <c r="P185" s="50">
        <f>SUM(N185:O185)</f>
        <v>8</v>
      </c>
    </row>
    <row r="186" spans="1:16">
      <c r="A186" s="195" t="s">
        <v>144</v>
      </c>
      <c r="B186" s="80" t="s">
        <v>100</v>
      </c>
      <c r="C186" s="179" t="s">
        <v>145</v>
      </c>
      <c r="D186" s="80"/>
      <c r="E186" s="196">
        <v>1</v>
      </c>
      <c r="F186" s="196">
        <v>12</v>
      </c>
      <c r="G186" s="50">
        <f>SUM(E186:F186)</f>
        <v>13</v>
      </c>
      <c r="H186" s="196">
        <v>1</v>
      </c>
      <c r="I186" s="196">
        <v>12</v>
      </c>
      <c r="J186" s="173">
        <f>SUM(H186:I186)</f>
        <v>13</v>
      </c>
      <c r="K186" s="196">
        <v>5</v>
      </c>
      <c r="L186" s="196">
        <v>14</v>
      </c>
      <c r="M186" s="50">
        <f>SUM(K186:L186)</f>
        <v>19</v>
      </c>
      <c r="N186" s="52">
        <f t="shared" si="53"/>
        <v>6</v>
      </c>
      <c r="O186" s="52">
        <f t="shared" si="53"/>
        <v>26</v>
      </c>
      <c r="P186" s="50">
        <f>SUM(N186:O186)</f>
        <v>32</v>
      </c>
    </row>
    <row r="187" spans="1:16" ht="15.75" thickBot="1">
      <c r="A187" s="170" t="s">
        <v>146</v>
      </c>
      <c r="B187" s="75" t="s">
        <v>100</v>
      </c>
      <c r="C187" s="171" t="s">
        <v>25</v>
      </c>
      <c r="D187" s="172"/>
      <c r="E187" s="53">
        <v>19</v>
      </c>
      <c r="F187" s="197">
        <v>13</v>
      </c>
      <c r="G187" s="50">
        <f>SUM(E187:F187)</f>
        <v>32</v>
      </c>
      <c r="H187" s="198">
        <v>16</v>
      </c>
      <c r="I187" s="197">
        <v>13</v>
      </c>
      <c r="J187" s="50">
        <f>SUM(H187:I187)</f>
        <v>29</v>
      </c>
      <c r="K187" s="53">
        <v>11</v>
      </c>
      <c r="L187" s="53">
        <v>11</v>
      </c>
      <c r="M187" s="50">
        <f>SUM(K187:L187)</f>
        <v>22</v>
      </c>
      <c r="N187" s="52">
        <f t="shared" si="53"/>
        <v>27</v>
      </c>
      <c r="O187" s="52">
        <f t="shared" si="53"/>
        <v>24</v>
      </c>
      <c r="P187" s="169">
        <f>SUM(N187:O187)</f>
        <v>51</v>
      </c>
    </row>
    <row r="188" spans="1:16" ht="15.75" thickBot="1">
      <c r="A188" s="285" t="s">
        <v>40</v>
      </c>
      <c r="B188" s="286"/>
      <c r="C188" s="286"/>
      <c r="D188" s="309"/>
      <c r="E188" s="94">
        <f t="shared" ref="E188:J188" si="54">SUM(E187:E187)</f>
        <v>19</v>
      </c>
      <c r="F188" s="94">
        <f t="shared" si="54"/>
        <v>13</v>
      </c>
      <c r="G188" s="94">
        <f t="shared" si="54"/>
        <v>32</v>
      </c>
      <c r="H188" s="94"/>
      <c r="I188" s="94"/>
      <c r="J188" s="94">
        <f t="shared" si="54"/>
        <v>29</v>
      </c>
      <c r="K188" s="94"/>
      <c r="L188" s="94">
        <f>SUM(L187:L187)</f>
        <v>11</v>
      </c>
      <c r="M188" s="94">
        <f>SUM(M187:M187)</f>
        <v>22</v>
      </c>
      <c r="N188" s="94">
        <f>SUM(N187:N187)</f>
        <v>27</v>
      </c>
      <c r="O188" s="94">
        <f>SUM(O187:O187)</f>
        <v>24</v>
      </c>
      <c r="P188" s="96">
        <f>SUM(P185:P187)</f>
        <v>91</v>
      </c>
    </row>
    <row r="189" spans="1:16" ht="15.75" thickBot="1">
      <c r="A189" s="287" t="s">
        <v>59</v>
      </c>
      <c r="B189" s="288"/>
      <c r="C189" s="288"/>
      <c r="D189" s="288"/>
      <c r="E189" s="94">
        <f t="shared" ref="E189:J189" si="55">E178+E182+E188</f>
        <v>253</v>
      </c>
      <c r="F189" s="94">
        <f t="shared" si="55"/>
        <v>336</v>
      </c>
      <c r="G189" s="94">
        <f t="shared" si="55"/>
        <v>589</v>
      </c>
      <c r="H189" s="199">
        <f t="shared" si="55"/>
        <v>191</v>
      </c>
      <c r="I189" s="199">
        <f t="shared" si="55"/>
        <v>246</v>
      </c>
      <c r="J189" s="199">
        <f t="shared" si="55"/>
        <v>466</v>
      </c>
      <c r="K189" s="199">
        <f>SUM(K188,K182,K178)</f>
        <v>755</v>
      </c>
      <c r="L189" s="94">
        <f>L178+L182+L188</f>
        <v>26</v>
      </c>
      <c r="M189" s="94">
        <f>M178+M182+M188</f>
        <v>2126</v>
      </c>
      <c r="N189" s="94">
        <f>N178+N182+N188</f>
        <v>973</v>
      </c>
      <c r="O189" s="94">
        <f>O178+O182+O188</f>
        <v>1619</v>
      </c>
      <c r="P189" s="94">
        <f>P178+P182+P188</f>
        <v>2632</v>
      </c>
    </row>
    <row r="190" spans="1:16">
      <c r="A190" s="99"/>
      <c r="B190" s="99"/>
      <c r="C190" s="99"/>
      <c r="D190" s="99"/>
      <c r="E190" s="200"/>
      <c r="F190" s="200"/>
      <c r="G190" s="200"/>
      <c r="H190" s="201"/>
      <c r="I190" s="201"/>
      <c r="J190" s="201"/>
      <c r="K190" s="201"/>
      <c r="L190" s="200"/>
      <c r="M190" s="200"/>
      <c r="N190" s="200"/>
      <c r="O190" s="200"/>
      <c r="P190" s="200"/>
    </row>
    <row r="191" spans="1:16" ht="15.75" thickBot="1">
      <c r="A191" s="124"/>
      <c r="B191" s="32"/>
      <c r="C191" s="32"/>
      <c r="D191" s="32"/>
      <c r="E191" s="1"/>
      <c r="F191" s="1"/>
      <c r="G191" s="1"/>
      <c r="H191" s="1"/>
      <c r="I191" s="1"/>
      <c r="J191" s="125"/>
      <c r="K191" s="33"/>
      <c r="L191" s="33"/>
      <c r="M191" s="33"/>
      <c r="N191" s="33"/>
      <c r="O191" s="33"/>
      <c r="P191" s="33"/>
    </row>
    <row r="192" spans="1:16" ht="15.75" thickBot="1">
      <c r="A192" s="289" t="s">
        <v>147</v>
      </c>
      <c r="B192" s="290"/>
      <c r="C192" s="290"/>
      <c r="D192" s="290"/>
      <c r="E192" s="290"/>
      <c r="F192" s="290"/>
      <c r="G192" s="291"/>
      <c r="H192" s="292" t="s">
        <v>10</v>
      </c>
      <c r="I192" s="293"/>
      <c r="J192" s="293"/>
      <c r="K192" s="293"/>
      <c r="L192" s="293"/>
      <c r="M192" s="293"/>
      <c r="N192" s="293"/>
      <c r="O192" s="293"/>
      <c r="P192" s="294"/>
    </row>
    <row r="193" spans="1:16" ht="15.75" thickBot="1">
      <c r="A193" s="101" t="s">
        <v>11</v>
      </c>
      <c r="B193" s="15" t="s">
        <v>61</v>
      </c>
      <c r="C193" s="102" t="s">
        <v>13</v>
      </c>
      <c r="D193" s="78"/>
      <c r="E193" s="295"/>
      <c r="F193" s="295"/>
      <c r="G193" s="295"/>
      <c r="H193" s="295" t="s">
        <v>15</v>
      </c>
      <c r="I193" s="295"/>
      <c r="J193" s="295"/>
      <c r="K193" s="295" t="s">
        <v>16</v>
      </c>
      <c r="L193" s="295"/>
      <c r="M193" s="295"/>
      <c r="N193" s="295" t="s">
        <v>17</v>
      </c>
      <c r="O193" s="295"/>
      <c r="P193" s="296"/>
    </row>
    <row r="194" spans="1:16" ht="15.75" thickBot="1">
      <c r="A194" s="202" t="s">
        <v>18</v>
      </c>
      <c r="B194" s="168"/>
      <c r="C194" s="168"/>
      <c r="D194" s="168"/>
      <c r="E194" s="203" t="s">
        <v>19</v>
      </c>
      <c r="F194" s="203" t="s">
        <v>20</v>
      </c>
      <c r="G194" s="203" t="s">
        <v>21</v>
      </c>
      <c r="H194" s="203" t="s">
        <v>19</v>
      </c>
      <c r="I194" s="203" t="s">
        <v>20</v>
      </c>
      <c r="J194" s="203" t="s">
        <v>21</v>
      </c>
      <c r="K194" s="203" t="s">
        <v>19</v>
      </c>
      <c r="L194" s="203" t="s">
        <v>20</v>
      </c>
      <c r="M194" s="203" t="s">
        <v>21</v>
      </c>
      <c r="N194" s="203" t="s">
        <v>19</v>
      </c>
      <c r="O194" s="203" t="s">
        <v>20</v>
      </c>
      <c r="P194" s="204" t="s">
        <v>21</v>
      </c>
    </row>
    <row r="195" spans="1:16">
      <c r="A195" s="170" t="s">
        <v>23</v>
      </c>
      <c r="B195" s="64" t="s">
        <v>148</v>
      </c>
      <c r="C195" s="64" t="s">
        <v>149</v>
      </c>
      <c r="D195" s="271"/>
      <c r="E195" s="205">
        <v>15</v>
      </c>
      <c r="F195" s="205">
        <v>16</v>
      </c>
      <c r="G195" s="272">
        <f>SUM(E195:F195)</f>
        <v>31</v>
      </c>
      <c r="H195" s="205">
        <v>14</v>
      </c>
      <c r="I195" s="205">
        <v>16</v>
      </c>
      <c r="J195" s="272">
        <f>SUM(H195:I195)</f>
        <v>30</v>
      </c>
      <c r="K195" s="205">
        <v>65</v>
      </c>
      <c r="L195" s="205">
        <v>79</v>
      </c>
      <c r="M195" s="272">
        <f>SUM(K195:L195)</f>
        <v>144</v>
      </c>
      <c r="N195" s="205">
        <f t="shared" ref="N195:O197" si="56">SUM(H195,K195)</f>
        <v>79</v>
      </c>
      <c r="O195" s="205">
        <f t="shared" si="56"/>
        <v>95</v>
      </c>
      <c r="P195" s="273">
        <f>SUM(N195:O195)</f>
        <v>174</v>
      </c>
    </row>
    <row r="196" spans="1:16">
      <c r="A196" s="170" t="s">
        <v>150</v>
      </c>
      <c r="B196" s="171" t="s">
        <v>148</v>
      </c>
      <c r="C196" s="171" t="s">
        <v>149</v>
      </c>
      <c r="D196" s="75"/>
      <c r="E196" s="178">
        <v>0</v>
      </c>
      <c r="F196" s="178">
        <v>0</v>
      </c>
      <c r="G196" s="206">
        <v>0</v>
      </c>
      <c r="H196" s="178">
        <v>0</v>
      </c>
      <c r="I196" s="178">
        <v>0</v>
      </c>
      <c r="J196" s="206">
        <v>0</v>
      </c>
      <c r="K196" s="259">
        <v>0</v>
      </c>
      <c r="L196" s="274">
        <v>0</v>
      </c>
      <c r="M196" s="206">
        <v>0</v>
      </c>
      <c r="N196" s="207">
        <f t="shared" si="56"/>
        <v>0</v>
      </c>
      <c r="O196" s="207">
        <f t="shared" si="56"/>
        <v>0</v>
      </c>
      <c r="P196" s="208">
        <f>SUM(N196:O196)</f>
        <v>0</v>
      </c>
    </row>
    <row r="197" spans="1:16" ht="15.75" thickBot="1">
      <c r="A197" s="170" t="s">
        <v>151</v>
      </c>
      <c r="B197" s="171" t="s">
        <v>148</v>
      </c>
      <c r="C197" s="171" t="s">
        <v>149</v>
      </c>
      <c r="D197" s="75"/>
      <c r="E197" s="209">
        <v>16</v>
      </c>
      <c r="F197" s="209">
        <v>26</v>
      </c>
      <c r="G197" s="206">
        <f>SUM(E197:F197)</f>
        <v>42</v>
      </c>
      <c r="H197" s="209">
        <v>16</v>
      </c>
      <c r="I197" s="209">
        <v>22</v>
      </c>
      <c r="J197" s="206">
        <f>SUM(H197:I197)</f>
        <v>38</v>
      </c>
      <c r="K197" s="58">
        <v>57</v>
      </c>
      <c r="L197" s="58">
        <v>90</v>
      </c>
      <c r="M197" s="206">
        <f>SUM(K197:L197)</f>
        <v>147</v>
      </c>
      <c r="N197" s="207">
        <f t="shared" si="56"/>
        <v>73</v>
      </c>
      <c r="O197" s="207">
        <f t="shared" si="56"/>
        <v>112</v>
      </c>
      <c r="P197" s="208">
        <f>SUM(N197:O197)</f>
        <v>185</v>
      </c>
    </row>
    <row r="198" spans="1:16" ht="15.75" thickBot="1">
      <c r="A198" s="297" t="s">
        <v>40</v>
      </c>
      <c r="B198" s="298"/>
      <c r="C198" s="298"/>
      <c r="D198" s="298"/>
      <c r="E198" s="132">
        <f>SUM(E195:E197)</f>
        <v>31</v>
      </c>
      <c r="F198" s="132">
        <f t="shared" ref="F198:P198" si="57">SUM(F195:F197)</f>
        <v>42</v>
      </c>
      <c r="G198" s="132">
        <f t="shared" si="57"/>
        <v>73</v>
      </c>
      <c r="H198" s="132"/>
      <c r="I198" s="132"/>
      <c r="J198" s="132">
        <f t="shared" si="57"/>
        <v>68</v>
      </c>
      <c r="K198" s="132"/>
      <c r="L198" s="132"/>
      <c r="M198" s="132">
        <f t="shared" si="57"/>
        <v>291</v>
      </c>
      <c r="N198" s="132">
        <f t="shared" si="57"/>
        <v>152</v>
      </c>
      <c r="O198" s="132">
        <f t="shared" si="57"/>
        <v>207</v>
      </c>
      <c r="P198" s="132">
        <f t="shared" si="57"/>
        <v>359</v>
      </c>
    </row>
    <row r="199" spans="1:16" ht="15.75" thickBot="1">
      <c r="A199" s="287" t="s">
        <v>59</v>
      </c>
      <c r="B199" s="288"/>
      <c r="C199" s="288"/>
      <c r="D199" s="288"/>
      <c r="E199" s="132">
        <f>E198</f>
        <v>31</v>
      </c>
      <c r="F199" s="132">
        <f t="shared" ref="F199:P199" si="58">F198</f>
        <v>42</v>
      </c>
      <c r="G199" s="132">
        <f t="shared" si="58"/>
        <v>73</v>
      </c>
      <c r="H199" s="132">
        <f t="shared" si="58"/>
        <v>0</v>
      </c>
      <c r="I199" s="132">
        <f t="shared" si="58"/>
        <v>0</v>
      </c>
      <c r="J199" s="132">
        <f t="shared" si="58"/>
        <v>68</v>
      </c>
      <c r="K199" s="132">
        <f t="shared" si="58"/>
        <v>0</v>
      </c>
      <c r="L199" s="132">
        <f t="shared" si="58"/>
        <v>0</v>
      </c>
      <c r="M199" s="132">
        <f t="shared" si="58"/>
        <v>291</v>
      </c>
      <c r="N199" s="132">
        <f t="shared" si="58"/>
        <v>152</v>
      </c>
      <c r="O199" s="132">
        <f t="shared" si="58"/>
        <v>207</v>
      </c>
      <c r="P199" s="132">
        <f t="shared" si="58"/>
        <v>359</v>
      </c>
    </row>
    <row r="200" spans="1:16">
      <c r="A200" s="99"/>
      <c r="B200" s="99"/>
      <c r="C200" s="99"/>
      <c r="D200" s="99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>
      <c r="A201" s="99"/>
      <c r="B201" s="99"/>
      <c r="C201" s="99"/>
      <c r="D201" s="9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 thickBot="1">
      <c r="A202" s="31"/>
      <c r="B202" s="32"/>
      <c r="C202" s="32"/>
      <c r="D202" s="32"/>
      <c r="E202" s="1"/>
      <c r="F202" s="1"/>
      <c r="G202" s="1"/>
      <c r="H202" s="1"/>
      <c r="I202" s="1"/>
      <c r="J202" s="125"/>
      <c r="K202" s="33"/>
      <c r="L202" s="33"/>
      <c r="M202" s="33"/>
      <c r="N202" s="33"/>
      <c r="O202" s="33"/>
      <c r="P202" s="33"/>
    </row>
    <row r="203" spans="1:16" ht="15.75" thickBot="1">
      <c r="A203" s="289" t="s">
        <v>152</v>
      </c>
      <c r="B203" s="290"/>
      <c r="C203" s="290"/>
      <c r="D203" s="290"/>
      <c r="E203" s="290"/>
      <c r="F203" s="290"/>
      <c r="G203" s="291"/>
      <c r="H203" s="292" t="s">
        <v>10</v>
      </c>
      <c r="I203" s="293"/>
      <c r="J203" s="293"/>
      <c r="K203" s="293"/>
      <c r="L203" s="293"/>
      <c r="M203" s="293"/>
      <c r="N203" s="293"/>
      <c r="O203" s="293"/>
      <c r="P203" s="294"/>
    </row>
    <row r="204" spans="1:16" ht="15.75" thickBot="1">
      <c r="A204" s="101" t="s">
        <v>11</v>
      </c>
      <c r="B204" s="15" t="s">
        <v>61</v>
      </c>
      <c r="C204" s="102" t="s">
        <v>13</v>
      </c>
      <c r="D204" s="210"/>
      <c r="E204" s="295" t="s">
        <v>14</v>
      </c>
      <c r="F204" s="295"/>
      <c r="G204" s="295"/>
      <c r="H204" s="295" t="s">
        <v>15</v>
      </c>
      <c r="I204" s="295"/>
      <c r="J204" s="295"/>
      <c r="K204" s="295" t="s">
        <v>16</v>
      </c>
      <c r="L204" s="295"/>
      <c r="M204" s="295"/>
      <c r="N204" s="295" t="s">
        <v>17</v>
      </c>
      <c r="O204" s="295"/>
      <c r="P204" s="296"/>
    </row>
    <row r="205" spans="1:16" ht="15.75" thickBot="1">
      <c r="A205" s="77" t="s">
        <v>18</v>
      </c>
      <c r="B205" s="78"/>
      <c r="C205" s="149"/>
      <c r="D205" s="78"/>
      <c r="E205" s="103" t="s">
        <v>19</v>
      </c>
      <c r="F205" s="103" t="s">
        <v>20</v>
      </c>
      <c r="G205" s="103" t="s">
        <v>21</v>
      </c>
      <c r="H205" s="103" t="s">
        <v>19</v>
      </c>
      <c r="I205" s="103" t="s">
        <v>20</v>
      </c>
      <c r="J205" s="103" t="s">
        <v>21</v>
      </c>
      <c r="K205" s="103" t="s">
        <v>19</v>
      </c>
      <c r="L205" s="103" t="s">
        <v>20</v>
      </c>
      <c r="M205" s="103" t="s">
        <v>21</v>
      </c>
      <c r="N205" s="103" t="s">
        <v>19</v>
      </c>
      <c r="O205" s="103" t="s">
        <v>20</v>
      </c>
      <c r="P205" s="104" t="s">
        <v>21</v>
      </c>
    </row>
    <row r="206" spans="1:16">
      <c r="A206" s="195" t="s">
        <v>23</v>
      </c>
      <c r="B206" s="275" t="s">
        <v>153</v>
      </c>
      <c r="C206" s="276" t="s">
        <v>154</v>
      </c>
      <c r="D206" s="277"/>
      <c r="E206" s="278">
        <v>41</v>
      </c>
      <c r="F206" s="211">
        <v>53</v>
      </c>
      <c r="G206" s="206">
        <f>SUM(E206:F206)</f>
        <v>94</v>
      </c>
      <c r="H206" s="211">
        <v>19</v>
      </c>
      <c r="I206" s="211">
        <v>27</v>
      </c>
      <c r="J206" s="206">
        <f>SUM(H206:I206)</f>
        <v>46</v>
      </c>
      <c r="K206" s="207">
        <v>146</v>
      </c>
      <c r="L206" s="207">
        <v>210</v>
      </c>
      <c r="M206" s="206">
        <f>SUM(K206:L206)</f>
        <v>356</v>
      </c>
      <c r="N206" s="207">
        <f>SUM(H206,K206)</f>
        <v>165</v>
      </c>
      <c r="O206" s="207">
        <f>SUM(I206,L206)</f>
        <v>237</v>
      </c>
      <c r="P206" s="208">
        <f>SUM(N206:O206)</f>
        <v>402</v>
      </c>
    </row>
    <row r="207" spans="1:16" ht="15.75" thickBot="1">
      <c r="A207" s="195" t="s">
        <v>151</v>
      </c>
      <c r="B207" s="275" t="s">
        <v>153</v>
      </c>
      <c r="C207" s="279" t="s">
        <v>155</v>
      </c>
      <c r="D207" s="280"/>
      <c r="E207" s="209">
        <v>51</v>
      </c>
      <c r="F207" s="209">
        <v>48</v>
      </c>
      <c r="G207" s="206">
        <f>SUM(E207:F207)</f>
        <v>99</v>
      </c>
      <c r="H207" s="209">
        <v>34</v>
      </c>
      <c r="I207" s="209">
        <v>44</v>
      </c>
      <c r="J207" s="206">
        <v>0</v>
      </c>
      <c r="K207" s="212">
        <v>187</v>
      </c>
      <c r="L207" s="212">
        <v>202</v>
      </c>
      <c r="M207" s="206">
        <f>SUM(K207:L207)</f>
        <v>389</v>
      </c>
      <c r="N207" s="207">
        <f>SUM(H207,K207)</f>
        <v>221</v>
      </c>
      <c r="O207" s="207">
        <f>SUM(I207,L207)</f>
        <v>246</v>
      </c>
      <c r="P207" s="208">
        <f>SUM(N207:O207)</f>
        <v>467</v>
      </c>
    </row>
    <row r="208" spans="1:16" ht="15.75" thickBot="1">
      <c r="A208" s="285" t="s">
        <v>40</v>
      </c>
      <c r="B208" s="286"/>
      <c r="C208" s="298"/>
      <c r="D208" s="286"/>
      <c r="E208" s="132">
        <f t="shared" ref="E208:P208" si="59">SUM(E206:E207)</f>
        <v>92</v>
      </c>
      <c r="F208" s="132">
        <f t="shared" si="59"/>
        <v>101</v>
      </c>
      <c r="G208" s="132">
        <f t="shared" si="59"/>
        <v>193</v>
      </c>
      <c r="H208" s="132"/>
      <c r="I208" s="132">
        <f t="shared" si="59"/>
        <v>71</v>
      </c>
      <c r="J208" s="132">
        <f t="shared" si="59"/>
        <v>46</v>
      </c>
      <c r="K208" s="132">
        <f t="shared" si="59"/>
        <v>333</v>
      </c>
      <c r="L208" s="132">
        <v>0</v>
      </c>
      <c r="M208" s="132">
        <f t="shared" si="59"/>
        <v>745</v>
      </c>
      <c r="N208" s="132">
        <f t="shared" si="59"/>
        <v>386</v>
      </c>
      <c r="O208" s="132">
        <f t="shared" si="59"/>
        <v>483</v>
      </c>
      <c r="P208" s="133">
        <f t="shared" si="59"/>
        <v>869</v>
      </c>
    </row>
    <row r="209" spans="1:16" ht="15.75" thickBot="1">
      <c r="A209" s="92"/>
      <c r="B209" s="93"/>
      <c r="C209" s="153"/>
      <c r="D209" s="93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3"/>
    </row>
    <row r="210" spans="1:16" ht="15.75" thickBot="1">
      <c r="A210" s="287" t="s">
        <v>59</v>
      </c>
      <c r="B210" s="288"/>
      <c r="C210" s="288"/>
      <c r="D210" s="288"/>
      <c r="E210" s="132">
        <f>E208</f>
        <v>92</v>
      </c>
      <c r="F210" s="132">
        <f t="shared" ref="F210:P210" si="60">F208</f>
        <v>101</v>
      </c>
      <c r="G210" s="132">
        <f t="shared" si="60"/>
        <v>193</v>
      </c>
      <c r="H210" s="132">
        <f t="shared" si="60"/>
        <v>0</v>
      </c>
      <c r="I210" s="132">
        <f t="shared" si="60"/>
        <v>71</v>
      </c>
      <c r="J210" s="132">
        <f t="shared" si="60"/>
        <v>46</v>
      </c>
      <c r="K210" s="132">
        <f t="shared" si="60"/>
        <v>333</v>
      </c>
      <c r="L210" s="132">
        <f t="shared" si="60"/>
        <v>0</v>
      </c>
      <c r="M210" s="132">
        <f t="shared" si="60"/>
        <v>745</v>
      </c>
      <c r="N210" s="132">
        <f t="shared" si="60"/>
        <v>386</v>
      </c>
      <c r="O210" s="132">
        <f t="shared" si="60"/>
        <v>483</v>
      </c>
      <c r="P210" s="133">
        <f t="shared" si="60"/>
        <v>869</v>
      </c>
    </row>
    <row r="211" spans="1:16" ht="15.75" thickBot="1">
      <c r="A211" s="289" t="s">
        <v>156</v>
      </c>
      <c r="B211" s="290"/>
      <c r="C211" s="290"/>
      <c r="D211" s="290"/>
      <c r="E211" s="290"/>
      <c r="F211" s="290"/>
      <c r="G211" s="291"/>
      <c r="H211" s="292" t="s">
        <v>10</v>
      </c>
      <c r="I211" s="293"/>
      <c r="J211" s="293"/>
      <c r="K211" s="293"/>
      <c r="L211" s="293"/>
      <c r="M211" s="293"/>
      <c r="N211" s="293"/>
      <c r="O211" s="293"/>
      <c r="P211" s="294"/>
    </row>
    <row r="212" spans="1:16" ht="15.75" thickBot="1">
      <c r="A212" s="101" t="s">
        <v>11</v>
      </c>
      <c r="B212" s="15" t="s">
        <v>61</v>
      </c>
      <c r="C212" s="102" t="s">
        <v>13</v>
      </c>
      <c r="D212" s="210"/>
      <c r="E212" s="295" t="s">
        <v>14</v>
      </c>
      <c r="F212" s="295"/>
      <c r="G212" s="295"/>
      <c r="H212" s="295" t="s">
        <v>15</v>
      </c>
      <c r="I212" s="295"/>
      <c r="J212" s="295"/>
      <c r="K212" s="295" t="s">
        <v>16</v>
      </c>
      <c r="L212" s="295"/>
      <c r="M212" s="295"/>
      <c r="N212" s="295" t="s">
        <v>17</v>
      </c>
      <c r="O212" s="295"/>
      <c r="P212" s="296"/>
    </row>
    <row r="213" spans="1:16" ht="15.75" thickBot="1">
      <c r="A213" s="34" t="s">
        <v>18</v>
      </c>
      <c r="B213" s="149"/>
      <c r="C213" s="149"/>
      <c r="D213" s="149"/>
      <c r="E213" s="37" t="s">
        <v>19</v>
      </c>
      <c r="F213" s="37" t="s">
        <v>20</v>
      </c>
      <c r="G213" s="37" t="s">
        <v>21</v>
      </c>
      <c r="H213" s="37" t="s">
        <v>19</v>
      </c>
      <c r="I213" s="37" t="s">
        <v>20</v>
      </c>
      <c r="J213" s="37" t="s">
        <v>21</v>
      </c>
      <c r="K213" s="37" t="s">
        <v>19</v>
      </c>
      <c r="L213" s="37" t="s">
        <v>20</v>
      </c>
      <c r="M213" s="103" t="s">
        <v>21</v>
      </c>
      <c r="N213" s="103" t="s">
        <v>19</v>
      </c>
      <c r="O213" s="103" t="s">
        <v>20</v>
      </c>
      <c r="P213" s="104" t="s">
        <v>21</v>
      </c>
    </row>
    <row r="214" spans="1:16">
      <c r="A214" s="170" t="s">
        <v>23</v>
      </c>
      <c r="B214" s="75" t="s">
        <v>153</v>
      </c>
      <c r="C214" s="171" t="s">
        <v>157</v>
      </c>
      <c r="D214" s="172"/>
      <c r="E214" s="53">
        <v>21</v>
      </c>
      <c r="F214" s="53">
        <v>27</v>
      </c>
      <c r="G214" s="50">
        <f t="shared" ref="G214:G219" si="61">SUM(E214:F214)</f>
        <v>48</v>
      </c>
      <c r="H214" s="53">
        <v>20</v>
      </c>
      <c r="I214" s="53">
        <v>25</v>
      </c>
      <c r="J214" s="50">
        <f t="shared" ref="J214:J219" si="62">SUM(H214:I214)</f>
        <v>45</v>
      </c>
      <c r="K214" s="53">
        <v>52</v>
      </c>
      <c r="L214" s="53">
        <v>67</v>
      </c>
      <c r="M214" s="72">
        <f t="shared" ref="M214:M219" si="63">SUM(K214:L214)</f>
        <v>119</v>
      </c>
      <c r="N214" s="264">
        <f t="shared" ref="N214:O219" si="64">SUM(H214,K214)</f>
        <v>72</v>
      </c>
      <c r="O214" s="264">
        <f t="shared" si="64"/>
        <v>92</v>
      </c>
      <c r="P214" s="169">
        <f t="shared" ref="P214:P219" si="65">SUM(N214:O214)</f>
        <v>164</v>
      </c>
    </row>
    <row r="215" spans="1:16">
      <c r="A215" s="170" t="s">
        <v>151</v>
      </c>
      <c r="B215" s="75" t="s">
        <v>153</v>
      </c>
      <c r="C215" s="171" t="s">
        <v>157</v>
      </c>
      <c r="D215" s="172"/>
      <c r="E215" s="53">
        <v>19</v>
      </c>
      <c r="F215" s="53">
        <v>13</v>
      </c>
      <c r="G215" s="50">
        <f t="shared" si="61"/>
        <v>32</v>
      </c>
      <c r="H215" s="53">
        <v>18</v>
      </c>
      <c r="I215" s="53">
        <v>12</v>
      </c>
      <c r="J215" s="50">
        <f t="shared" si="62"/>
        <v>30</v>
      </c>
      <c r="K215" s="53">
        <v>40</v>
      </c>
      <c r="L215" s="53">
        <v>42</v>
      </c>
      <c r="M215" s="72">
        <f t="shared" si="63"/>
        <v>82</v>
      </c>
      <c r="N215" s="264">
        <f t="shared" si="64"/>
        <v>58</v>
      </c>
      <c r="O215" s="264">
        <f t="shared" si="64"/>
        <v>54</v>
      </c>
      <c r="P215" s="169">
        <f t="shared" si="65"/>
        <v>112</v>
      </c>
    </row>
    <row r="216" spans="1:16">
      <c r="A216" s="170" t="s">
        <v>158</v>
      </c>
      <c r="B216" s="75" t="s">
        <v>159</v>
      </c>
      <c r="C216" s="171" t="s">
        <v>157</v>
      </c>
      <c r="D216" s="75"/>
      <c r="E216" s="53">
        <v>31</v>
      </c>
      <c r="F216" s="53">
        <v>22</v>
      </c>
      <c r="G216" s="50">
        <f t="shared" si="61"/>
        <v>53</v>
      </c>
      <c r="H216" s="53">
        <v>31</v>
      </c>
      <c r="I216" s="53">
        <v>19</v>
      </c>
      <c r="J216" s="50">
        <f t="shared" si="62"/>
        <v>50</v>
      </c>
      <c r="K216" s="53">
        <v>107</v>
      </c>
      <c r="L216" s="53">
        <v>72</v>
      </c>
      <c r="M216" s="72">
        <f t="shared" si="63"/>
        <v>179</v>
      </c>
      <c r="N216" s="264">
        <f t="shared" si="64"/>
        <v>138</v>
      </c>
      <c r="O216" s="264">
        <f t="shared" si="64"/>
        <v>91</v>
      </c>
      <c r="P216" s="169">
        <f t="shared" si="65"/>
        <v>229</v>
      </c>
    </row>
    <row r="217" spans="1:16">
      <c r="A217" s="170" t="s">
        <v>23</v>
      </c>
      <c r="B217" s="75" t="s">
        <v>153</v>
      </c>
      <c r="C217" s="171" t="s">
        <v>160</v>
      </c>
      <c r="D217" s="75"/>
      <c r="E217" s="53">
        <v>30</v>
      </c>
      <c r="F217" s="53">
        <v>26</v>
      </c>
      <c r="G217" s="50">
        <f t="shared" si="61"/>
        <v>56</v>
      </c>
      <c r="H217" s="53">
        <v>28</v>
      </c>
      <c r="I217" s="53">
        <v>25</v>
      </c>
      <c r="J217" s="50">
        <f t="shared" si="62"/>
        <v>53</v>
      </c>
      <c r="K217" s="53">
        <v>56</v>
      </c>
      <c r="L217" s="53">
        <v>106</v>
      </c>
      <c r="M217" s="72">
        <f t="shared" si="63"/>
        <v>162</v>
      </c>
      <c r="N217" s="264">
        <f t="shared" si="64"/>
        <v>84</v>
      </c>
      <c r="O217" s="264">
        <f t="shared" si="64"/>
        <v>131</v>
      </c>
      <c r="P217" s="169">
        <f t="shared" si="65"/>
        <v>215</v>
      </c>
    </row>
    <row r="218" spans="1:16">
      <c r="A218" s="170" t="s">
        <v>151</v>
      </c>
      <c r="B218" s="75" t="s">
        <v>153</v>
      </c>
      <c r="C218" s="171" t="s">
        <v>160</v>
      </c>
      <c r="D218" s="172"/>
      <c r="E218" s="53">
        <v>28</v>
      </c>
      <c r="F218" s="53">
        <v>29</v>
      </c>
      <c r="G218" s="50">
        <f t="shared" si="61"/>
        <v>57</v>
      </c>
      <c r="H218" s="50">
        <v>26</v>
      </c>
      <c r="I218" s="53">
        <v>26</v>
      </c>
      <c r="J218" s="50">
        <f t="shared" si="62"/>
        <v>52</v>
      </c>
      <c r="K218" s="53">
        <v>62</v>
      </c>
      <c r="L218" s="53">
        <v>62</v>
      </c>
      <c r="M218" s="72">
        <f t="shared" si="63"/>
        <v>124</v>
      </c>
      <c r="N218" s="264">
        <f t="shared" si="64"/>
        <v>88</v>
      </c>
      <c r="O218" s="264">
        <f t="shared" si="64"/>
        <v>88</v>
      </c>
      <c r="P218" s="169">
        <f t="shared" si="65"/>
        <v>176</v>
      </c>
    </row>
    <row r="219" spans="1:16" ht="15.75" thickBot="1">
      <c r="A219" s="266" t="s">
        <v>161</v>
      </c>
      <c r="B219" s="281" t="s">
        <v>153</v>
      </c>
      <c r="C219" s="268" t="s">
        <v>160</v>
      </c>
      <c r="D219" s="269"/>
      <c r="E219" s="270">
        <v>14</v>
      </c>
      <c r="F219" s="270">
        <v>9</v>
      </c>
      <c r="G219" s="173">
        <f t="shared" si="61"/>
        <v>23</v>
      </c>
      <c r="H219" s="173">
        <v>14</v>
      </c>
      <c r="I219" s="270">
        <v>12</v>
      </c>
      <c r="J219" s="173">
        <f t="shared" si="62"/>
        <v>26</v>
      </c>
      <c r="K219" s="270">
        <v>0</v>
      </c>
      <c r="L219" s="270">
        <v>0</v>
      </c>
      <c r="M219" s="257">
        <f t="shared" si="63"/>
        <v>0</v>
      </c>
      <c r="N219" s="259">
        <f t="shared" si="64"/>
        <v>14</v>
      </c>
      <c r="O219" s="259">
        <f t="shared" si="64"/>
        <v>12</v>
      </c>
      <c r="P219" s="260">
        <f t="shared" si="65"/>
        <v>26</v>
      </c>
    </row>
    <row r="220" spans="1:16" ht="15.75" thickBot="1">
      <c r="A220" s="285" t="s">
        <v>40</v>
      </c>
      <c r="B220" s="286"/>
      <c r="C220" s="286"/>
      <c r="D220" s="286"/>
      <c r="E220" s="132">
        <f>SUM(E214:E219)</f>
        <v>143</v>
      </c>
      <c r="F220" s="132">
        <f t="shared" ref="F220:P220" si="66">SUM(F214:F219)</f>
        <v>126</v>
      </c>
      <c r="G220" s="132">
        <f t="shared" si="66"/>
        <v>269</v>
      </c>
      <c r="H220" s="132"/>
      <c r="I220" s="132">
        <f t="shared" si="66"/>
        <v>119</v>
      </c>
      <c r="J220" s="132">
        <f t="shared" si="66"/>
        <v>256</v>
      </c>
      <c r="K220" s="132">
        <f t="shared" si="66"/>
        <v>317</v>
      </c>
      <c r="L220" s="132">
        <f t="shared" si="66"/>
        <v>349</v>
      </c>
      <c r="M220" s="132">
        <f t="shared" si="66"/>
        <v>666</v>
      </c>
      <c r="N220" s="132">
        <f t="shared" si="66"/>
        <v>454</v>
      </c>
      <c r="O220" s="132">
        <f t="shared" si="66"/>
        <v>468</v>
      </c>
      <c r="P220" s="133">
        <f t="shared" si="66"/>
        <v>922</v>
      </c>
    </row>
    <row r="221" spans="1:16" ht="15.75" thickBot="1">
      <c r="A221" s="287" t="s">
        <v>59</v>
      </c>
      <c r="B221" s="288"/>
      <c r="C221" s="288"/>
      <c r="D221" s="288"/>
      <c r="E221" s="132">
        <f>E220</f>
        <v>143</v>
      </c>
      <c r="F221" s="132">
        <f t="shared" ref="F221:P221" si="67">F220</f>
        <v>126</v>
      </c>
      <c r="G221" s="132">
        <f t="shared" si="67"/>
        <v>269</v>
      </c>
      <c r="H221" s="132">
        <f t="shared" si="67"/>
        <v>0</v>
      </c>
      <c r="I221" s="132">
        <f t="shared" si="67"/>
        <v>119</v>
      </c>
      <c r="J221" s="132">
        <f t="shared" si="67"/>
        <v>256</v>
      </c>
      <c r="K221" s="132">
        <f t="shared" si="67"/>
        <v>317</v>
      </c>
      <c r="L221" s="132">
        <f t="shared" si="67"/>
        <v>349</v>
      </c>
      <c r="M221" s="132">
        <f t="shared" si="67"/>
        <v>666</v>
      </c>
      <c r="N221" s="132">
        <f t="shared" si="67"/>
        <v>454</v>
      </c>
      <c r="O221" s="132">
        <f t="shared" si="67"/>
        <v>468</v>
      </c>
      <c r="P221" s="133">
        <f t="shared" si="67"/>
        <v>922</v>
      </c>
    </row>
    <row r="222" spans="1:16">
      <c r="A222" s="99"/>
      <c r="B222" s="99"/>
      <c r="C222" s="99"/>
      <c r="D222" s="99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thickBo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5.75" thickBot="1">
      <c r="A224" s="289" t="s">
        <v>162</v>
      </c>
      <c r="B224" s="290"/>
      <c r="C224" s="290"/>
      <c r="D224" s="290"/>
      <c r="E224" s="290"/>
      <c r="F224" s="290"/>
      <c r="G224" s="291"/>
      <c r="H224" s="292" t="s">
        <v>10</v>
      </c>
      <c r="I224" s="293"/>
      <c r="J224" s="293"/>
      <c r="K224" s="293"/>
      <c r="L224" s="293"/>
      <c r="M224" s="293"/>
      <c r="N224" s="293"/>
      <c r="O224" s="293"/>
      <c r="P224" s="294"/>
    </row>
    <row r="225" spans="1:16" ht="15.75" thickBot="1">
      <c r="A225" s="101" t="s">
        <v>11</v>
      </c>
      <c r="B225" s="15" t="s">
        <v>61</v>
      </c>
      <c r="C225" s="102" t="s">
        <v>13</v>
      </c>
      <c r="D225" s="210"/>
      <c r="E225" s="295" t="s">
        <v>14</v>
      </c>
      <c r="F225" s="295"/>
      <c r="G225" s="295"/>
      <c r="H225" s="295" t="s">
        <v>15</v>
      </c>
      <c r="I225" s="295"/>
      <c r="J225" s="295"/>
      <c r="K225" s="295" t="s">
        <v>16</v>
      </c>
      <c r="L225" s="295"/>
      <c r="M225" s="295"/>
      <c r="N225" s="295" t="s">
        <v>17</v>
      </c>
      <c r="O225" s="295"/>
      <c r="P225" s="296"/>
    </row>
    <row r="226" spans="1:16" ht="15.75" thickBot="1">
      <c r="A226" s="34" t="s">
        <v>18</v>
      </c>
      <c r="B226" s="149"/>
      <c r="C226" s="149"/>
      <c r="D226" s="149"/>
      <c r="E226" s="103" t="s">
        <v>19</v>
      </c>
      <c r="F226" s="103" t="s">
        <v>20</v>
      </c>
      <c r="G226" s="103" t="s">
        <v>21</v>
      </c>
      <c r="H226" s="103" t="s">
        <v>19</v>
      </c>
      <c r="I226" s="103" t="s">
        <v>20</v>
      </c>
      <c r="J226" s="103" t="s">
        <v>21</v>
      </c>
      <c r="K226" s="103" t="s">
        <v>19</v>
      </c>
      <c r="L226" s="103" t="s">
        <v>20</v>
      </c>
      <c r="M226" s="103" t="s">
        <v>21</v>
      </c>
      <c r="N226" s="103" t="s">
        <v>19</v>
      </c>
      <c r="O226" s="103" t="s">
        <v>20</v>
      </c>
      <c r="P226" s="104" t="s">
        <v>21</v>
      </c>
    </row>
    <row r="227" spans="1:16">
      <c r="A227" s="170" t="s">
        <v>163</v>
      </c>
      <c r="B227" s="75" t="s">
        <v>164</v>
      </c>
      <c r="C227" s="171" t="s">
        <v>165</v>
      </c>
      <c r="D227" s="172"/>
      <c r="E227" s="211">
        <v>11</v>
      </c>
      <c r="F227" s="211">
        <v>6</v>
      </c>
      <c r="G227" s="206">
        <f>SUM(E227:F227)</f>
        <v>17</v>
      </c>
      <c r="H227" s="211">
        <v>13</v>
      </c>
      <c r="I227" s="211">
        <v>8</v>
      </c>
      <c r="J227" s="206">
        <f>SUM(H227:I227)</f>
        <v>21</v>
      </c>
      <c r="K227" s="207">
        <v>25</v>
      </c>
      <c r="L227" s="207">
        <v>41</v>
      </c>
      <c r="M227" s="206">
        <f>SUM(K227:L227)</f>
        <v>66</v>
      </c>
      <c r="N227" s="207">
        <f>SUM(H227,K227)</f>
        <v>38</v>
      </c>
      <c r="O227" s="207">
        <f>SUM(I227,L227)</f>
        <v>49</v>
      </c>
      <c r="P227" s="208">
        <f>SUM(N227:O227)</f>
        <v>87</v>
      </c>
    </row>
    <row r="228" spans="1:16" ht="15.75" thickBot="1">
      <c r="A228" s="170" t="s">
        <v>64</v>
      </c>
      <c r="B228" s="75" t="s">
        <v>164</v>
      </c>
      <c r="C228" s="171" t="s">
        <v>165</v>
      </c>
      <c r="D228" s="172"/>
      <c r="E228" s="209">
        <v>20</v>
      </c>
      <c r="F228" s="209">
        <v>4</v>
      </c>
      <c r="G228" s="206">
        <f>SUM(E228:F228)</f>
        <v>24</v>
      </c>
      <c r="H228" s="209">
        <v>22</v>
      </c>
      <c r="I228" s="209">
        <v>3</v>
      </c>
      <c r="J228" s="206">
        <f>SUM(H228:I228)</f>
        <v>25</v>
      </c>
      <c r="K228" s="212">
        <v>20</v>
      </c>
      <c r="L228" s="212">
        <v>42</v>
      </c>
      <c r="M228" s="206">
        <f>SUM(K228:L228)</f>
        <v>62</v>
      </c>
      <c r="N228" s="207">
        <f>SUM(H228,K228)</f>
        <v>42</v>
      </c>
      <c r="O228" s="207">
        <f>SUM(I228,L228)</f>
        <v>45</v>
      </c>
      <c r="P228" s="208">
        <f>SUM(N228:O228)</f>
        <v>87</v>
      </c>
    </row>
    <row r="229" spans="1:16" ht="15.75" thickBot="1">
      <c r="A229" s="297" t="s">
        <v>40</v>
      </c>
      <c r="B229" s="298"/>
      <c r="C229" s="298"/>
      <c r="D229" s="298"/>
      <c r="E229" s="132">
        <f t="shared" ref="E229:P229" si="68">SUM(E227:E228)</f>
        <v>31</v>
      </c>
      <c r="F229" s="132">
        <f t="shared" si="68"/>
        <v>10</v>
      </c>
      <c r="G229" s="132">
        <f t="shared" si="68"/>
        <v>41</v>
      </c>
      <c r="H229" s="132"/>
      <c r="I229" s="132"/>
      <c r="J229" s="132">
        <f t="shared" si="68"/>
        <v>46</v>
      </c>
      <c r="K229" s="132">
        <f t="shared" si="68"/>
        <v>45</v>
      </c>
      <c r="L229" s="132"/>
      <c r="M229" s="132">
        <f t="shared" si="68"/>
        <v>128</v>
      </c>
      <c r="N229" s="132">
        <f t="shared" si="68"/>
        <v>80</v>
      </c>
      <c r="O229" s="132">
        <f t="shared" si="68"/>
        <v>94</v>
      </c>
      <c r="P229" s="133">
        <f t="shared" si="68"/>
        <v>174</v>
      </c>
    </row>
    <row r="230" spans="1:16" ht="15.75" thickBot="1">
      <c r="A230" s="287" t="s">
        <v>59</v>
      </c>
      <c r="B230" s="288"/>
      <c r="C230" s="288"/>
      <c r="D230" s="288"/>
      <c r="E230" s="132">
        <f>E229</f>
        <v>31</v>
      </c>
      <c r="F230" s="132">
        <f t="shared" ref="F230:P230" si="69">F229</f>
        <v>10</v>
      </c>
      <c r="G230" s="132">
        <f t="shared" si="69"/>
        <v>41</v>
      </c>
      <c r="H230" s="132">
        <f t="shared" si="69"/>
        <v>0</v>
      </c>
      <c r="I230" s="132">
        <f t="shared" si="69"/>
        <v>0</v>
      </c>
      <c r="J230" s="132">
        <f t="shared" si="69"/>
        <v>46</v>
      </c>
      <c r="K230" s="132">
        <f t="shared" si="69"/>
        <v>45</v>
      </c>
      <c r="L230" s="132">
        <f t="shared" si="69"/>
        <v>0</v>
      </c>
      <c r="M230" s="132">
        <f t="shared" si="69"/>
        <v>128</v>
      </c>
      <c r="N230" s="132">
        <f t="shared" si="69"/>
        <v>80</v>
      </c>
      <c r="O230" s="132">
        <f t="shared" si="69"/>
        <v>94</v>
      </c>
      <c r="P230" s="133">
        <f t="shared" si="69"/>
        <v>174</v>
      </c>
    </row>
    <row r="231" spans="1:16">
      <c r="A231" s="99"/>
      <c r="B231" s="99"/>
      <c r="C231" s="99"/>
      <c r="D231" s="99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>
      <c r="A232" s="99"/>
      <c r="B232" s="99"/>
      <c r="C232" s="99"/>
      <c r="D232" s="99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 thickBot="1">
      <c r="A233" s="99"/>
      <c r="B233" s="99"/>
      <c r="C233" s="99"/>
      <c r="D233" s="99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thickBot="1">
      <c r="A234" s="289" t="s">
        <v>166</v>
      </c>
      <c r="B234" s="290"/>
      <c r="C234" s="290"/>
      <c r="D234" s="290"/>
      <c r="E234" s="290"/>
      <c r="F234" s="290"/>
      <c r="G234" s="291"/>
      <c r="H234" s="292" t="s">
        <v>10</v>
      </c>
      <c r="I234" s="293"/>
      <c r="J234" s="293"/>
      <c r="K234" s="293"/>
      <c r="L234" s="293"/>
      <c r="M234" s="293"/>
      <c r="N234" s="293"/>
      <c r="O234" s="293"/>
      <c r="P234" s="294"/>
    </row>
    <row r="235" spans="1:16" ht="15.75" thickBot="1">
      <c r="A235" s="101" t="s">
        <v>11</v>
      </c>
      <c r="B235" s="15" t="s">
        <v>61</v>
      </c>
      <c r="C235" s="102" t="s">
        <v>13</v>
      </c>
      <c r="D235" s="210"/>
      <c r="E235" s="295" t="s">
        <v>14</v>
      </c>
      <c r="F235" s="295"/>
      <c r="G235" s="295"/>
      <c r="H235" s="295" t="s">
        <v>15</v>
      </c>
      <c r="I235" s="295"/>
      <c r="J235" s="295"/>
      <c r="K235" s="295" t="s">
        <v>16</v>
      </c>
      <c r="L235" s="295"/>
      <c r="M235" s="295"/>
      <c r="N235" s="295" t="s">
        <v>17</v>
      </c>
      <c r="O235" s="295"/>
      <c r="P235" s="296"/>
    </row>
    <row r="236" spans="1:16">
      <c r="A236" s="34" t="s">
        <v>18</v>
      </c>
      <c r="B236" s="149"/>
      <c r="C236" s="149"/>
      <c r="D236" s="149"/>
      <c r="E236" s="37" t="s">
        <v>19</v>
      </c>
      <c r="F236" s="37" t="s">
        <v>20</v>
      </c>
      <c r="G236" s="37" t="s">
        <v>21</v>
      </c>
      <c r="H236" s="37" t="s">
        <v>19</v>
      </c>
      <c r="I236" s="37" t="s">
        <v>20</v>
      </c>
      <c r="J236" s="37" t="s">
        <v>21</v>
      </c>
      <c r="K236" s="37" t="s">
        <v>19</v>
      </c>
      <c r="L236" s="37" t="s">
        <v>20</v>
      </c>
      <c r="M236" s="37" t="s">
        <v>21</v>
      </c>
      <c r="N236" s="37" t="s">
        <v>19</v>
      </c>
      <c r="O236" s="37" t="s">
        <v>20</v>
      </c>
      <c r="P236" s="39" t="s">
        <v>21</v>
      </c>
    </row>
    <row r="237" spans="1:16">
      <c r="A237" s="170" t="s">
        <v>163</v>
      </c>
      <c r="B237" s="75" t="s">
        <v>167</v>
      </c>
      <c r="C237" s="171" t="s">
        <v>168</v>
      </c>
      <c r="D237" s="172"/>
      <c r="E237" s="53">
        <v>16</v>
      </c>
      <c r="F237" s="53">
        <v>4</v>
      </c>
      <c r="G237" s="53">
        <f>SUM(E237:F237)</f>
        <v>20</v>
      </c>
      <c r="H237" s="53">
        <v>16</v>
      </c>
      <c r="I237" s="53">
        <v>4</v>
      </c>
      <c r="J237" s="53">
        <f>SUM(H237:I237)</f>
        <v>20</v>
      </c>
      <c r="K237" s="53">
        <v>36</v>
      </c>
      <c r="L237" s="53">
        <v>12</v>
      </c>
      <c r="M237" s="53">
        <f>SUM(K237:L237)</f>
        <v>48</v>
      </c>
      <c r="N237" s="52">
        <f t="shared" ref="N237:O241" si="70">SUM(H237,K237)</f>
        <v>52</v>
      </c>
      <c r="O237" s="52">
        <f t="shared" si="70"/>
        <v>16</v>
      </c>
      <c r="P237" s="54">
        <f>SUM(N237:O237)</f>
        <v>68</v>
      </c>
    </row>
    <row r="238" spans="1:16">
      <c r="A238" s="170" t="s">
        <v>169</v>
      </c>
      <c r="B238" s="75" t="s">
        <v>167</v>
      </c>
      <c r="C238" s="171" t="s">
        <v>168</v>
      </c>
      <c r="D238" s="172"/>
      <c r="E238" s="53">
        <v>3</v>
      </c>
      <c r="F238" s="53">
        <v>2</v>
      </c>
      <c r="G238" s="53">
        <f>SUM(E238:F238)</f>
        <v>5</v>
      </c>
      <c r="H238" s="53">
        <v>6</v>
      </c>
      <c r="I238" s="53">
        <v>1</v>
      </c>
      <c r="J238" s="53">
        <f>SUM(H238:I238)</f>
        <v>7</v>
      </c>
      <c r="K238" s="53">
        <v>7</v>
      </c>
      <c r="L238" s="53">
        <v>17</v>
      </c>
      <c r="M238" s="53">
        <f>SUM(K238:L238)</f>
        <v>24</v>
      </c>
      <c r="N238" s="52">
        <f t="shared" si="70"/>
        <v>13</v>
      </c>
      <c r="O238" s="52">
        <f t="shared" si="70"/>
        <v>18</v>
      </c>
      <c r="P238" s="54">
        <f>SUM(N238:O238)</f>
        <v>31</v>
      </c>
    </row>
    <row r="239" spans="1:16">
      <c r="A239" s="170" t="s">
        <v>170</v>
      </c>
      <c r="B239" s="75" t="s">
        <v>167</v>
      </c>
      <c r="C239" s="171" t="s">
        <v>168</v>
      </c>
      <c r="D239" s="172"/>
      <c r="E239" s="53">
        <v>5</v>
      </c>
      <c r="F239" s="53">
        <v>6</v>
      </c>
      <c r="G239" s="53">
        <f>SUM(E239:F239)</f>
        <v>11</v>
      </c>
      <c r="H239" s="53">
        <v>6</v>
      </c>
      <c r="I239" s="53">
        <v>6</v>
      </c>
      <c r="J239" s="53">
        <f>SUM(H239:I239)</f>
        <v>12</v>
      </c>
      <c r="K239" s="53">
        <v>13</v>
      </c>
      <c r="L239" s="53">
        <v>12</v>
      </c>
      <c r="M239" s="53">
        <f>SUM(K239:L239)</f>
        <v>25</v>
      </c>
      <c r="N239" s="52">
        <f t="shared" si="70"/>
        <v>19</v>
      </c>
      <c r="O239" s="52">
        <f t="shared" si="70"/>
        <v>18</v>
      </c>
      <c r="P239" s="54">
        <f>SUM(N239:O239)</f>
        <v>37</v>
      </c>
    </row>
    <row r="240" spans="1:16">
      <c r="A240" s="170" t="s">
        <v>171</v>
      </c>
      <c r="B240" s="75" t="s">
        <v>167</v>
      </c>
      <c r="C240" s="171" t="s">
        <v>168</v>
      </c>
      <c r="D240" s="172"/>
      <c r="E240" s="53">
        <v>11</v>
      </c>
      <c r="F240" s="53">
        <v>5</v>
      </c>
      <c r="G240" s="53">
        <f>SUM(E240:F240)</f>
        <v>16</v>
      </c>
      <c r="H240" s="53">
        <v>10</v>
      </c>
      <c r="I240" s="53">
        <v>5</v>
      </c>
      <c r="J240" s="53">
        <f>SUM(H240:I240)</f>
        <v>15</v>
      </c>
      <c r="K240" s="53">
        <v>22</v>
      </c>
      <c r="L240" s="53">
        <v>14</v>
      </c>
      <c r="M240" s="53">
        <f>SUM(K240:L240)</f>
        <v>36</v>
      </c>
      <c r="N240" s="52">
        <f t="shared" si="70"/>
        <v>32</v>
      </c>
      <c r="O240" s="52">
        <f t="shared" si="70"/>
        <v>19</v>
      </c>
      <c r="P240" s="54">
        <f>SUM(N240:O240)</f>
        <v>51</v>
      </c>
    </row>
    <row r="241" spans="1:16" ht="15.75" thickBot="1">
      <c r="A241" s="282" t="s">
        <v>64</v>
      </c>
      <c r="B241" s="267" t="s">
        <v>167</v>
      </c>
      <c r="C241" s="268" t="s">
        <v>168</v>
      </c>
      <c r="D241" s="269"/>
      <c r="E241" s="270">
        <v>27</v>
      </c>
      <c r="F241" s="270">
        <v>5</v>
      </c>
      <c r="G241" s="270">
        <f>SUM(E241:F241)</f>
        <v>32</v>
      </c>
      <c r="H241" s="270">
        <v>26</v>
      </c>
      <c r="I241" s="270">
        <v>5</v>
      </c>
      <c r="J241" s="270">
        <f>SUM(H241:I241)</f>
        <v>31</v>
      </c>
      <c r="K241" s="270">
        <v>44</v>
      </c>
      <c r="L241" s="270">
        <v>11</v>
      </c>
      <c r="M241" s="270">
        <f>SUM(K241:L241)</f>
        <v>55</v>
      </c>
      <c r="N241" s="283">
        <f t="shared" si="70"/>
        <v>70</v>
      </c>
      <c r="O241" s="283">
        <f t="shared" si="70"/>
        <v>16</v>
      </c>
      <c r="P241" s="284">
        <f>SUM(N241:O241)</f>
        <v>86</v>
      </c>
    </row>
    <row r="242" spans="1:16" ht="15.75" thickBot="1">
      <c r="A242" s="285" t="s">
        <v>40</v>
      </c>
      <c r="B242" s="286"/>
      <c r="C242" s="286"/>
      <c r="D242" s="286"/>
      <c r="E242" s="94">
        <f>SUM(E237:E241)</f>
        <v>62</v>
      </c>
      <c r="F242" s="94">
        <f t="shared" ref="F242:P242" si="71">SUM(F237:F241)</f>
        <v>22</v>
      </c>
      <c r="G242" s="94">
        <f t="shared" si="71"/>
        <v>84</v>
      </c>
      <c r="H242" s="94">
        <f t="shared" si="71"/>
        <v>64</v>
      </c>
      <c r="I242" s="94">
        <f t="shared" si="71"/>
        <v>21</v>
      </c>
      <c r="J242" s="94">
        <f t="shared" si="71"/>
        <v>85</v>
      </c>
      <c r="K242" s="94">
        <f t="shared" si="71"/>
        <v>122</v>
      </c>
      <c r="L242" s="94">
        <f t="shared" si="71"/>
        <v>66</v>
      </c>
      <c r="M242" s="94">
        <f t="shared" si="71"/>
        <v>188</v>
      </c>
      <c r="N242" s="94">
        <f>SUM(N237:N241)</f>
        <v>186</v>
      </c>
      <c r="O242" s="94">
        <f t="shared" si="71"/>
        <v>87</v>
      </c>
      <c r="P242" s="96">
        <f t="shared" si="71"/>
        <v>273</v>
      </c>
    </row>
    <row r="243" spans="1:16">
      <c r="A243" s="31"/>
      <c r="B243" s="31"/>
      <c r="C243" s="31"/>
      <c r="D243" s="31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</row>
    <row r="244" spans="1:16">
      <c r="A244" s="31"/>
      <c r="B244" s="31"/>
      <c r="C244" s="31"/>
      <c r="D244" s="31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</row>
    <row r="245" spans="1:16">
      <c r="A245" s="31"/>
      <c r="B245" s="31"/>
      <c r="C245" s="31"/>
      <c r="D245" s="31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</row>
    <row r="246" spans="1:16">
      <c r="A246" s="31"/>
      <c r="B246" s="31"/>
      <c r="C246" s="31"/>
      <c r="D246" s="31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</row>
    <row r="247" spans="1:16">
      <c r="A247" s="31"/>
      <c r="B247" s="31"/>
      <c r="C247" s="31"/>
      <c r="D247" s="31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</row>
    <row r="248" spans="1:16" ht="15.75" thickBo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5.75" thickBot="1">
      <c r="A249" s="77" t="s">
        <v>56</v>
      </c>
      <c r="B249" s="78"/>
      <c r="C249" s="78"/>
      <c r="D249" s="78"/>
      <c r="E249" s="103" t="s">
        <v>19</v>
      </c>
      <c r="F249" s="103" t="s">
        <v>20</v>
      </c>
      <c r="G249" s="103" t="s">
        <v>21</v>
      </c>
      <c r="H249" s="103" t="s">
        <v>19</v>
      </c>
      <c r="I249" s="103" t="s">
        <v>20</v>
      </c>
      <c r="J249" s="103" t="s">
        <v>21</v>
      </c>
      <c r="K249" s="103" t="s">
        <v>19</v>
      </c>
      <c r="L249" s="103" t="s">
        <v>20</v>
      </c>
      <c r="M249" s="103" t="s">
        <v>21</v>
      </c>
      <c r="N249" s="103" t="s">
        <v>19</v>
      </c>
      <c r="O249" s="103" t="s">
        <v>20</v>
      </c>
      <c r="P249" s="104" t="s">
        <v>21</v>
      </c>
    </row>
    <row r="250" spans="1:16" ht="45.75" thickBot="1">
      <c r="A250" s="195" t="s">
        <v>172</v>
      </c>
      <c r="B250" s="213" t="s">
        <v>173</v>
      </c>
      <c r="C250" s="70" t="s">
        <v>103</v>
      </c>
      <c r="D250" s="146"/>
      <c r="E250" s="214">
        <v>0</v>
      </c>
      <c r="F250" s="214">
        <v>0</v>
      </c>
      <c r="G250" s="214">
        <f>SUM(E250:F250)</f>
        <v>0</v>
      </c>
      <c r="H250" s="215">
        <v>2</v>
      </c>
      <c r="I250" s="215">
        <v>1</v>
      </c>
      <c r="J250" s="215">
        <f>SUM(H250:I250)</f>
        <v>3</v>
      </c>
      <c r="K250" s="214">
        <v>3</v>
      </c>
      <c r="L250" s="214">
        <v>2</v>
      </c>
      <c r="M250" s="214">
        <f>SUM(K250,L250)</f>
        <v>5</v>
      </c>
      <c r="N250" s="88">
        <f>SUM(H250,K250)</f>
        <v>5</v>
      </c>
      <c r="O250" s="88">
        <f>SUM(I250,L250)</f>
        <v>3</v>
      </c>
      <c r="P250" s="216">
        <f>SUM(N250:O250)</f>
        <v>8</v>
      </c>
    </row>
    <row r="251" spans="1:16" ht="15.75" thickBot="1">
      <c r="A251" s="285" t="s">
        <v>40</v>
      </c>
      <c r="B251" s="286"/>
      <c r="C251" s="286"/>
      <c r="D251" s="286"/>
      <c r="E251" s="132">
        <f t="shared" ref="E251:P251" si="72">SUM(E250:E250)</f>
        <v>0</v>
      </c>
      <c r="F251" s="132">
        <f t="shared" si="72"/>
        <v>0</v>
      </c>
      <c r="G251" s="132">
        <f t="shared" si="72"/>
        <v>0</v>
      </c>
      <c r="H251" s="217"/>
      <c r="I251" s="217">
        <f t="shared" si="72"/>
        <v>1</v>
      </c>
      <c r="J251" s="217">
        <f t="shared" si="72"/>
        <v>3</v>
      </c>
      <c r="K251" s="132">
        <f t="shared" si="72"/>
        <v>3</v>
      </c>
      <c r="L251" s="132">
        <f t="shared" si="72"/>
        <v>2</v>
      </c>
      <c r="M251" s="132">
        <f t="shared" si="72"/>
        <v>5</v>
      </c>
      <c r="N251" s="132">
        <f t="shared" si="72"/>
        <v>5</v>
      </c>
      <c r="O251" s="132">
        <f t="shared" si="72"/>
        <v>3</v>
      </c>
      <c r="P251" s="133">
        <f t="shared" si="72"/>
        <v>8</v>
      </c>
    </row>
    <row r="252" spans="1:16" ht="15.75" thickBot="1">
      <c r="A252" s="287" t="s">
        <v>59</v>
      </c>
      <c r="B252" s="288"/>
      <c r="C252" s="288"/>
      <c r="D252" s="288"/>
      <c r="E252" s="132">
        <f t="shared" ref="E252:P252" si="73">SUM(E242,E251)</f>
        <v>62</v>
      </c>
      <c r="F252" s="132">
        <f t="shared" si="73"/>
        <v>22</v>
      </c>
      <c r="G252" s="132">
        <f t="shared" si="73"/>
        <v>84</v>
      </c>
      <c r="H252" s="132">
        <f t="shared" si="73"/>
        <v>64</v>
      </c>
      <c r="I252" s="132">
        <f t="shared" si="73"/>
        <v>22</v>
      </c>
      <c r="J252" s="132">
        <f t="shared" si="73"/>
        <v>88</v>
      </c>
      <c r="K252" s="132">
        <f t="shared" si="73"/>
        <v>125</v>
      </c>
      <c r="L252" s="132">
        <f t="shared" si="73"/>
        <v>68</v>
      </c>
      <c r="M252" s="132">
        <f t="shared" si="73"/>
        <v>193</v>
      </c>
      <c r="N252" s="132">
        <f t="shared" si="73"/>
        <v>191</v>
      </c>
      <c r="O252" s="132">
        <f t="shared" si="73"/>
        <v>90</v>
      </c>
      <c r="P252" s="133">
        <f t="shared" si="73"/>
        <v>281</v>
      </c>
    </row>
    <row r="253" spans="1:16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5.75" thickBo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5.75" thickBot="1">
      <c r="A255" s="306" t="s">
        <v>174</v>
      </c>
      <c r="B255" s="307"/>
      <c r="C255" s="307"/>
      <c r="D255" s="307"/>
      <c r="E255" s="307"/>
      <c r="F255" s="307"/>
      <c r="G255" s="307"/>
      <c r="H255" s="307"/>
      <c r="I255" s="307"/>
      <c r="J255" s="307"/>
      <c r="K255" s="307"/>
      <c r="L255" s="307"/>
      <c r="M255" s="307"/>
      <c r="N255" s="307"/>
      <c r="O255" s="307"/>
      <c r="P255" s="308"/>
    </row>
    <row r="256" spans="1:16" ht="15.75" thickBot="1">
      <c r="A256" s="289" t="s">
        <v>132</v>
      </c>
      <c r="B256" s="290"/>
      <c r="C256" s="290"/>
      <c r="D256" s="290"/>
      <c r="E256" s="290"/>
      <c r="F256" s="290"/>
      <c r="G256" s="291"/>
      <c r="H256" s="292" t="s">
        <v>10</v>
      </c>
      <c r="I256" s="293"/>
      <c r="J256" s="293"/>
      <c r="K256" s="293"/>
      <c r="L256" s="293"/>
      <c r="M256" s="293"/>
      <c r="N256" s="293"/>
      <c r="O256" s="293"/>
      <c r="P256" s="294"/>
    </row>
    <row r="257" spans="1:16" ht="15.75" thickBot="1">
      <c r="A257" s="101" t="s">
        <v>11</v>
      </c>
      <c r="B257" s="15" t="s">
        <v>61</v>
      </c>
      <c r="C257" s="102" t="s">
        <v>13</v>
      </c>
      <c r="D257" s="210"/>
      <c r="E257" s="295" t="s">
        <v>14</v>
      </c>
      <c r="F257" s="295"/>
      <c r="G257" s="295"/>
      <c r="H257" s="295" t="s">
        <v>15</v>
      </c>
      <c r="I257" s="295"/>
      <c r="J257" s="295"/>
      <c r="K257" s="295" t="s">
        <v>16</v>
      </c>
      <c r="L257" s="295"/>
      <c r="M257" s="295"/>
      <c r="N257" s="295" t="s">
        <v>17</v>
      </c>
      <c r="O257" s="295"/>
      <c r="P257" s="296"/>
    </row>
    <row r="258" spans="1:16" ht="15.75" thickBot="1">
      <c r="A258" s="77" t="s">
        <v>18</v>
      </c>
      <c r="B258" s="78"/>
      <c r="C258" s="78"/>
      <c r="D258" s="78"/>
      <c r="E258" s="103" t="s">
        <v>19</v>
      </c>
      <c r="F258" s="103"/>
      <c r="G258" s="103" t="s">
        <v>21</v>
      </c>
      <c r="H258" s="103" t="s">
        <v>19</v>
      </c>
      <c r="I258" s="103" t="s">
        <v>20</v>
      </c>
      <c r="J258" s="103" t="s">
        <v>21</v>
      </c>
      <c r="K258" s="103" t="s">
        <v>19</v>
      </c>
      <c r="L258" s="103" t="s">
        <v>20</v>
      </c>
      <c r="M258" s="103" t="s">
        <v>21</v>
      </c>
      <c r="N258" s="103" t="s">
        <v>19</v>
      </c>
      <c r="O258" s="103" t="s">
        <v>20</v>
      </c>
      <c r="P258" s="104" t="s">
        <v>21</v>
      </c>
    </row>
    <row r="259" spans="1:16" ht="45.75" thickBot="1">
      <c r="A259" s="218" t="s">
        <v>175</v>
      </c>
      <c r="B259" s="219" t="s">
        <v>100</v>
      </c>
      <c r="C259" s="70" t="s">
        <v>143</v>
      </c>
      <c r="D259" s="220"/>
      <c r="E259" s="214">
        <v>0</v>
      </c>
      <c r="F259" s="214">
        <v>0</v>
      </c>
      <c r="G259" s="214">
        <f>SUM(E259:F259)</f>
        <v>0</v>
      </c>
      <c r="H259" s="215">
        <v>4</v>
      </c>
      <c r="I259" s="215">
        <v>8</v>
      </c>
      <c r="J259" s="215">
        <f>SUM(H259:I259)</f>
        <v>12</v>
      </c>
      <c r="K259" s="214">
        <v>6</v>
      </c>
      <c r="L259" s="214">
        <v>4</v>
      </c>
      <c r="M259" s="214">
        <f>SUM(K259:L259)</f>
        <v>10</v>
      </c>
      <c r="N259" s="88">
        <f>SUM(H259,K259)</f>
        <v>10</v>
      </c>
      <c r="O259" s="88">
        <f>SUM(I259,L259)</f>
        <v>12</v>
      </c>
      <c r="P259" s="216">
        <f>SUM(N259:O259)</f>
        <v>22</v>
      </c>
    </row>
    <row r="260" spans="1:16" ht="15.75" thickBot="1">
      <c r="A260" s="285" t="s">
        <v>40</v>
      </c>
      <c r="B260" s="286"/>
      <c r="C260" s="286"/>
      <c r="D260" s="286"/>
      <c r="E260" s="132">
        <f t="shared" ref="E260:L261" si="74">E259</f>
        <v>0</v>
      </c>
      <c r="F260" s="132">
        <f t="shared" si="74"/>
        <v>0</v>
      </c>
      <c r="G260" s="132">
        <f t="shared" si="74"/>
        <v>0</v>
      </c>
      <c r="H260" s="132"/>
      <c r="I260" s="132"/>
      <c r="J260" s="132">
        <f t="shared" si="74"/>
        <v>12</v>
      </c>
      <c r="K260" s="132"/>
      <c r="L260" s="132"/>
      <c r="M260" s="132">
        <f t="shared" ref="M260:P261" si="75">M259</f>
        <v>10</v>
      </c>
      <c r="N260" s="132">
        <f>SUM(N259:N259)</f>
        <v>10</v>
      </c>
      <c r="O260" s="132">
        <f>SUM(O259:O259)</f>
        <v>12</v>
      </c>
      <c r="P260" s="133">
        <f>SUM(P259:P259)</f>
        <v>22</v>
      </c>
    </row>
    <row r="261" spans="1:16" ht="15.75" thickBot="1">
      <c r="A261" s="287" t="s">
        <v>59</v>
      </c>
      <c r="B261" s="288"/>
      <c r="C261" s="288"/>
      <c r="D261" s="288"/>
      <c r="E261" s="132">
        <f t="shared" si="74"/>
        <v>0</v>
      </c>
      <c r="F261" s="132">
        <f t="shared" si="74"/>
        <v>0</v>
      </c>
      <c r="G261" s="132">
        <f t="shared" si="74"/>
        <v>0</v>
      </c>
      <c r="H261" s="132">
        <f t="shared" si="74"/>
        <v>0</v>
      </c>
      <c r="I261" s="132">
        <f t="shared" si="74"/>
        <v>0</v>
      </c>
      <c r="J261" s="132">
        <f t="shared" si="74"/>
        <v>12</v>
      </c>
      <c r="K261" s="132">
        <f t="shared" si="74"/>
        <v>0</v>
      </c>
      <c r="L261" s="132">
        <f t="shared" si="74"/>
        <v>0</v>
      </c>
      <c r="M261" s="132">
        <f t="shared" si="75"/>
        <v>10</v>
      </c>
      <c r="N261" s="132">
        <f t="shared" si="75"/>
        <v>10</v>
      </c>
      <c r="O261" s="132">
        <f t="shared" si="75"/>
        <v>12</v>
      </c>
      <c r="P261" s="133">
        <f t="shared" si="75"/>
        <v>22</v>
      </c>
    </row>
    <row r="262" spans="1:16" ht="15.75" thickBo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5.75" thickBot="1">
      <c r="A263" s="289" t="s">
        <v>101</v>
      </c>
      <c r="B263" s="290"/>
      <c r="C263" s="290"/>
      <c r="D263" s="290"/>
      <c r="E263" s="290"/>
      <c r="F263" s="290"/>
      <c r="G263" s="291"/>
      <c r="H263" s="292" t="s">
        <v>10</v>
      </c>
      <c r="I263" s="293"/>
      <c r="J263" s="293"/>
      <c r="K263" s="293"/>
      <c r="L263" s="293"/>
      <c r="M263" s="293"/>
      <c r="N263" s="293"/>
      <c r="O263" s="293"/>
      <c r="P263" s="294"/>
    </row>
    <row r="264" spans="1:16" ht="15.75" thickBot="1">
      <c r="A264" s="101" t="s">
        <v>11</v>
      </c>
      <c r="B264" s="15" t="s">
        <v>61</v>
      </c>
      <c r="C264" s="102" t="s">
        <v>13</v>
      </c>
      <c r="D264" s="210"/>
      <c r="E264" s="295" t="s">
        <v>14</v>
      </c>
      <c r="F264" s="295"/>
      <c r="G264" s="295"/>
      <c r="H264" s="295" t="s">
        <v>15</v>
      </c>
      <c r="I264" s="295"/>
      <c r="J264" s="295"/>
      <c r="K264" s="295" t="s">
        <v>16</v>
      </c>
      <c r="L264" s="295"/>
      <c r="M264" s="295"/>
      <c r="N264" s="295" t="s">
        <v>17</v>
      </c>
      <c r="O264" s="295"/>
      <c r="P264" s="296"/>
    </row>
    <row r="265" spans="1:16" ht="15.75" thickBot="1">
      <c r="A265" s="77" t="s">
        <v>18</v>
      </c>
      <c r="B265" s="78"/>
      <c r="C265" s="78"/>
      <c r="D265" s="78"/>
      <c r="E265" s="103" t="s">
        <v>19</v>
      </c>
      <c r="F265" s="103" t="s">
        <v>20</v>
      </c>
      <c r="G265" s="103" t="s">
        <v>21</v>
      </c>
      <c r="H265" s="103" t="s">
        <v>19</v>
      </c>
      <c r="I265" s="103" t="s">
        <v>20</v>
      </c>
      <c r="J265" s="103" t="s">
        <v>21</v>
      </c>
      <c r="K265" s="103" t="s">
        <v>19</v>
      </c>
      <c r="L265" s="103" t="s">
        <v>20</v>
      </c>
      <c r="M265" s="103" t="s">
        <v>21</v>
      </c>
      <c r="N265" s="103" t="s">
        <v>19</v>
      </c>
      <c r="O265" s="103" t="s">
        <v>20</v>
      </c>
      <c r="P265" s="104" t="s">
        <v>21</v>
      </c>
    </row>
    <row r="266" spans="1:16" ht="15.75" thickBot="1">
      <c r="A266" s="218" t="s">
        <v>29</v>
      </c>
      <c r="B266" s="219" t="s">
        <v>176</v>
      </c>
      <c r="C266" s="70" t="s">
        <v>103</v>
      </c>
      <c r="D266" s="220"/>
      <c r="E266" s="214">
        <v>21</v>
      </c>
      <c r="F266" s="214">
        <v>23</v>
      </c>
      <c r="G266" s="214">
        <v>0</v>
      </c>
      <c r="H266" s="214">
        <v>8</v>
      </c>
      <c r="I266" s="214">
        <v>11</v>
      </c>
      <c r="J266" s="214">
        <f>SUM(H266,I266)</f>
        <v>19</v>
      </c>
      <c r="K266" s="214">
        <v>0</v>
      </c>
      <c r="L266" s="214">
        <v>0</v>
      </c>
      <c r="M266" s="214">
        <f>SUM(K266:L266)</f>
        <v>0</v>
      </c>
      <c r="N266" s="88">
        <f>SUM(H266,K266)</f>
        <v>8</v>
      </c>
      <c r="O266" s="88">
        <f>SUM(I266,L266)</f>
        <v>11</v>
      </c>
      <c r="P266" s="216">
        <f>SUM(N266:O266)</f>
        <v>19</v>
      </c>
    </row>
    <row r="267" spans="1:16" ht="15.75" thickBot="1">
      <c r="A267" s="285" t="s">
        <v>40</v>
      </c>
      <c r="B267" s="286"/>
      <c r="C267" s="286"/>
      <c r="D267" s="286"/>
      <c r="E267" s="132">
        <f t="shared" ref="E267:P268" si="76">E266</f>
        <v>21</v>
      </c>
      <c r="F267" s="132">
        <f t="shared" si="76"/>
        <v>23</v>
      </c>
      <c r="G267" s="132">
        <f t="shared" si="76"/>
        <v>0</v>
      </c>
      <c r="H267" s="132"/>
      <c r="I267" s="132"/>
      <c r="J267" s="132">
        <f t="shared" si="76"/>
        <v>19</v>
      </c>
      <c r="K267" s="132"/>
      <c r="L267" s="132"/>
      <c r="M267" s="132">
        <f t="shared" si="76"/>
        <v>0</v>
      </c>
      <c r="N267" s="132">
        <f>SUM(N266:N266)</f>
        <v>8</v>
      </c>
      <c r="O267" s="132">
        <f>SUM(O266:O266)</f>
        <v>11</v>
      </c>
      <c r="P267" s="133">
        <f>SUM(P266:P266)</f>
        <v>19</v>
      </c>
    </row>
    <row r="268" spans="1:16" ht="15.75" thickBot="1">
      <c r="A268" s="287" t="s">
        <v>59</v>
      </c>
      <c r="B268" s="288"/>
      <c r="C268" s="288"/>
      <c r="D268" s="288"/>
      <c r="E268" s="132">
        <f t="shared" si="76"/>
        <v>21</v>
      </c>
      <c r="F268" s="132">
        <f t="shared" si="76"/>
        <v>23</v>
      </c>
      <c r="G268" s="132">
        <f t="shared" si="76"/>
        <v>0</v>
      </c>
      <c r="H268" s="132">
        <f t="shared" si="76"/>
        <v>0</v>
      </c>
      <c r="I268" s="132">
        <f t="shared" si="76"/>
        <v>0</v>
      </c>
      <c r="J268" s="132">
        <f t="shared" si="76"/>
        <v>19</v>
      </c>
      <c r="K268" s="132">
        <f t="shared" si="76"/>
        <v>0</v>
      </c>
      <c r="L268" s="132">
        <f>L267</f>
        <v>0</v>
      </c>
      <c r="M268" s="132">
        <f t="shared" si="76"/>
        <v>0</v>
      </c>
      <c r="N268" s="132">
        <f t="shared" si="76"/>
        <v>8</v>
      </c>
      <c r="O268" s="132">
        <f t="shared" si="76"/>
        <v>11</v>
      </c>
      <c r="P268" s="133">
        <f t="shared" si="76"/>
        <v>19</v>
      </c>
    </row>
    <row r="269" spans="1:16">
      <c r="A269" s="99"/>
      <c r="B269" s="99"/>
      <c r="C269" s="99"/>
      <c r="D269" s="9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 thickBo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5.75" thickBot="1">
      <c r="A271" s="289" t="s">
        <v>162</v>
      </c>
      <c r="B271" s="290"/>
      <c r="C271" s="290"/>
      <c r="D271" s="290"/>
      <c r="E271" s="290"/>
      <c r="F271" s="290"/>
      <c r="G271" s="291"/>
      <c r="H271" s="303" t="s">
        <v>10</v>
      </c>
      <c r="I271" s="304"/>
      <c r="J271" s="304"/>
      <c r="K271" s="304"/>
      <c r="L271" s="304"/>
      <c r="M271" s="304"/>
      <c r="N271" s="304"/>
      <c r="O271" s="304"/>
      <c r="P271" s="305"/>
    </row>
    <row r="272" spans="1:16" ht="15.75" thickBot="1">
      <c r="A272" s="101" t="s">
        <v>11</v>
      </c>
      <c r="B272" s="15" t="s">
        <v>61</v>
      </c>
      <c r="C272" s="102" t="s">
        <v>13</v>
      </c>
      <c r="D272" s="210"/>
      <c r="E272" s="299" t="s">
        <v>14</v>
      </c>
      <c r="F272" s="300"/>
      <c r="G272" s="301"/>
      <c r="H272" s="299" t="s">
        <v>15</v>
      </c>
      <c r="I272" s="300"/>
      <c r="J272" s="301"/>
      <c r="K272" s="299" t="s">
        <v>16</v>
      </c>
      <c r="L272" s="300"/>
      <c r="M272" s="301"/>
      <c r="N272" s="299" t="s">
        <v>17</v>
      </c>
      <c r="O272" s="300"/>
      <c r="P272" s="302"/>
    </row>
    <row r="273" spans="1:16" ht="15.75" thickBot="1">
      <c r="A273" s="34" t="s">
        <v>18</v>
      </c>
      <c r="B273" s="149"/>
      <c r="C273" s="149"/>
      <c r="D273" s="149"/>
      <c r="E273" s="103" t="s">
        <v>19</v>
      </c>
      <c r="F273" s="103" t="s">
        <v>20</v>
      </c>
      <c r="G273" s="103" t="s">
        <v>21</v>
      </c>
      <c r="H273" s="103" t="s">
        <v>19</v>
      </c>
      <c r="I273" s="103" t="s">
        <v>20</v>
      </c>
      <c r="J273" s="103" t="s">
        <v>21</v>
      </c>
      <c r="K273" s="103" t="s">
        <v>19</v>
      </c>
      <c r="L273" s="103" t="s">
        <v>20</v>
      </c>
      <c r="M273" s="103" t="s">
        <v>21</v>
      </c>
      <c r="N273" s="103" t="s">
        <v>19</v>
      </c>
      <c r="O273" s="103" t="s">
        <v>20</v>
      </c>
      <c r="P273" s="104" t="s">
        <v>21</v>
      </c>
    </row>
    <row r="274" spans="1:16" ht="45">
      <c r="A274" s="170" t="s">
        <v>177</v>
      </c>
      <c r="B274" s="116" t="s">
        <v>178</v>
      </c>
      <c r="C274" s="64" t="s">
        <v>143</v>
      </c>
      <c r="D274" s="172"/>
      <c r="E274" s="88">
        <v>6</v>
      </c>
      <c r="F274" s="89">
        <v>4</v>
      </c>
      <c r="G274" s="89">
        <f>SUM(E274:F274)</f>
        <v>10</v>
      </c>
      <c r="H274" s="89">
        <v>17</v>
      </c>
      <c r="I274" s="89">
        <v>15</v>
      </c>
      <c r="J274" s="89">
        <f>SUM(H274:I274)</f>
        <v>32</v>
      </c>
      <c r="K274" s="90">
        <v>8</v>
      </c>
      <c r="L274" s="90">
        <v>4</v>
      </c>
      <c r="M274" s="89">
        <f>SUM(K274:L274)</f>
        <v>12</v>
      </c>
      <c r="N274" s="88">
        <f t="shared" ref="N274:O276" si="77">SUM(H274,K274)</f>
        <v>25</v>
      </c>
      <c r="O274" s="88">
        <f t="shared" si="77"/>
        <v>19</v>
      </c>
      <c r="P274" s="107">
        <f>SUM(N274:O274)</f>
        <v>44</v>
      </c>
    </row>
    <row r="275" spans="1:16" ht="45">
      <c r="A275" s="170" t="s">
        <v>179</v>
      </c>
      <c r="B275" s="116" t="s">
        <v>178</v>
      </c>
      <c r="C275" s="64" t="s">
        <v>143</v>
      </c>
      <c r="D275" s="172"/>
      <c r="E275" s="155">
        <v>5</v>
      </c>
      <c r="F275" s="197">
        <v>5</v>
      </c>
      <c r="G275" s="89">
        <f>SUM(E275:F275)</f>
        <v>10</v>
      </c>
      <c r="H275" s="198">
        <v>16</v>
      </c>
      <c r="I275" s="197">
        <v>14</v>
      </c>
      <c r="J275" s="89">
        <f>SUM(H275:I275)</f>
        <v>30</v>
      </c>
      <c r="K275" s="155">
        <v>5</v>
      </c>
      <c r="L275" s="155">
        <v>3</v>
      </c>
      <c r="M275" s="89">
        <f>SUM(K275:L275)</f>
        <v>8</v>
      </c>
      <c r="N275" s="88">
        <f t="shared" si="77"/>
        <v>21</v>
      </c>
      <c r="O275" s="88">
        <f t="shared" si="77"/>
        <v>17</v>
      </c>
      <c r="P275" s="107">
        <f>SUM(N275:O275)</f>
        <v>38</v>
      </c>
    </row>
    <row r="276" spans="1:16" ht="45">
      <c r="A276" s="108" t="s">
        <v>180</v>
      </c>
      <c r="B276" s="116" t="s">
        <v>178</v>
      </c>
      <c r="C276" s="64" t="s">
        <v>143</v>
      </c>
      <c r="D276" s="172"/>
      <c r="E276" s="155">
        <v>0</v>
      </c>
      <c r="F276" s="197">
        <v>0</v>
      </c>
      <c r="G276" s="117">
        <f>SUM(E276:F276)</f>
        <v>0</v>
      </c>
      <c r="H276" s="198">
        <v>9</v>
      </c>
      <c r="I276" s="197">
        <v>11</v>
      </c>
      <c r="J276" s="117">
        <f>SUM(H276:I276)</f>
        <v>20</v>
      </c>
      <c r="K276" s="155">
        <v>4</v>
      </c>
      <c r="L276" s="155">
        <v>5</v>
      </c>
      <c r="M276" s="117">
        <f>SUM(K276:L276)</f>
        <v>9</v>
      </c>
      <c r="N276" s="111">
        <f t="shared" si="77"/>
        <v>13</v>
      </c>
      <c r="O276" s="111">
        <f t="shared" si="77"/>
        <v>16</v>
      </c>
      <c r="P276" s="117">
        <f>SUM(N276:O276)</f>
        <v>29</v>
      </c>
    </row>
    <row r="277" spans="1:16" ht="15.75" thickBot="1">
      <c r="A277" s="297" t="s">
        <v>40</v>
      </c>
      <c r="B277" s="298"/>
      <c r="C277" s="298"/>
      <c r="D277" s="298"/>
      <c r="E277" s="62">
        <f t="shared" ref="E277:P277" si="78">SUM(E274:E276)</f>
        <v>11</v>
      </c>
      <c r="F277" s="62">
        <f t="shared" si="78"/>
        <v>9</v>
      </c>
      <c r="G277" s="62">
        <f t="shared" si="78"/>
        <v>20</v>
      </c>
      <c r="H277" s="62">
        <f t="shared" si="78"/>
        <v>42</v>
      </c>
      <c r="I277" s="62">
        <f t="shared" si="78"/>
        <v>40</v>
      </c>
      <c r="J277" s="62">
        <f t="shared" si="78"/>
        <v>82</v>
      </c>
      <c r="K277" s="62">
        <f t="shared" si="78"/>
        <v>17</v>
      </c>
      <c r="L277" s="62">
        <f t="shared" si="78"/>
        <v>12</v>
      </c>
      <c r="M277" s="62">
        <f t="shared" si="78"/>
        <v>29</v>
      </c>
      <c r="N277" s="62">
        <f t="shared" si="78"/>
        <v>59</v>
      </c>
      <c r="O277" s="62">
        <f t="shared" si="78"/>
        <v>52</v>
      </c>
      <c r="P277" s="63">
        <f t="shared" si="78"/>
        <v>111</v>
      </c>
    </row>
    <row r="278" spans="1:16" ht="15.75" thickBot="1">
      <c r="A278" s="287" t="s">
        <v>59</v>
      </c>
      <c r="B278" s="288"/>
      <c r="C278" s="288"/>
      <c r="D278" s="288"/>
      <c r="E278" s="132">
        <f>E277</f>
        <v>11</v>
      </c>
      <c r="F278" s="132">
        <f t="shared" ref="F278:P278" si="79">F277</f>
        <v>9</v>
      </c>
      <c r="G278" s="132">
        <f t="shared" si="79"/>
        <v>20</v>
      </c>
      <c r="H278" s="132">
        <f t="shared" si="79"/>
        <v>42</v>
      </c>
      <c r="I278" s="132">
        <f t="shared" si="79"/>
        <v>40</v>
      </c>
      <c r="J278" s="132">
        <f t="shared" si="79"/>
        <v>82</v>
      </c>
      <c r="K278" s="132">
        <f t="shared" si="79"/>
        <v>17</v>
      </c>
      <c r="L278" s="132">
        <f t="shared" si="79"/>
        <v>12</v>
      </c>
      <c r="M278" s="132">
        <f t="shared" si="79"/>
        <v>29</v>
      </c>
      <c r="N278" s="132">
        <f t="shared" si="79"/>
        <v>59</v>
      </c>
      <c r="O278" s="132">
        <f t="shared" si="79"/>
        <v>52</v>
      </c>
      <c r="P278" s="133">
        <f t="shared" si="79"/>
        <v>111</v>
      </c>
    </row>
    <row r="279" spans="1:16">
      <c r="A279" s="99"/>
      <c r="B279" s="99"/>
      <c r="C279" s="99"/>
      <c r="D279" s="99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>
      <c r="A280" s="99"/>
      <c r="B280" s="99"/>
      <c r="C280" s="99"/>
      <c r="D280" s="99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>
      <c r="A281" s="99"/>
      <c r="B281" s="99"/>
      <c r="C281" s="99"/>
      <c r="D281" s="99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>
      <c r="A282" s="99"/>
      <c r="B282" s="99"/>
      <c r="C282" s="99"/>
      <c r="D282" s="99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>
      <c r="A283" s="99"/>
      <c r="B283" s="99"/>
      <c r="C283" s="99"/>
      <c r="D283" s="99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 thickBo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5.75" thickBot="1">
      <c r="A285" s="289" t="s">
        <v>162</v>
      </c>
      <c r="B285" s="290"/>
      <c r="C285" s="290"/>
      <c r="D285" s="290"/>
      <c r="E285" s="290"/>
      <c r="F285" s="290"/>
      <c r="G285" s="291"/>
      <c r="H285" s="292" t="s">
        <v>10</v>
      </c>
      <c r="I285" s="293"/>
      <c r="J285" s="293"/>
      <c r="K285" s="293"/>
      <c r="L285" s="293"/>
      <c r="M285" s="293"/>
      <c r="N285" s="293"/>
      <c r="O285" s="293"/>
      <c r="P285" s="294"/>
    </row>
    <row r="286" spans="1:16" ht="15.75" thickBot="1">
      <c r="A286" s="101" t="s">
        <v>11</v>
      </c>
      <c r="B286" s="15" t="s">
        <v>61</v>
      </c>
      <c r="C286" s="102" t="s">
        <v>13</v>
      </c>
      <c r="D286" s="210"/>
      <c r="E286" s="295" t="s">
        <v>14</v>
      </c>
      <c r="F286" s="295"/>
      <c r="G286" s="295"/>
      <c r="H286" s="295" t="s">
        <v>15</v>
      </c>
      <c r="I286" s="295"/>
      <c r="J286" s="295"/>
      <c r="K286" s="295" t="s">
        <v>16</v>
      </c>
      <c r="L286" s="295"/>
      <c r="M286" s="295"/>
      <c r="N286" s="295" t="s">
        <v>17</v>
      </c>
      <c r="O286" s="295"/>
      <c r="P286" s="296"/>
    </row>
    <row r="287" spans="1:16" ht="15.75" thickBot="1">
      <c r="A287" s="77" t="s">
        <v>18</v>
      </c>
      <c r="B287" s="78"/>
      <c r="C287" s="78"/>
      <c r="D287" s="78"/>
      <c r="E287" s="103" t="s">
        <v>19</v>
      </c>
      <c r="F287" s="103" t="s">
        <v>20</v>
      </c>
      <c r="G287" s="103" t="s">
        <v>21</v>
      </c>
      <c r="H287" s="103" t="s">
        <v>19</v>
      </c>
      <c r="I287" s="103" t="s">
        <v>20</v>
      </c>
      <c r="J287" s="103" t="s">
        <v>21</v>
      </c>
      <c r="K287" s="103" t="s">
        <v>19</v>
      </c>
      <c r="L287" s="103" t="s">
        <v>20</v>
      </c>
      <c r="M287" s="103" t="s">
        <v>21</v>
      </c>
      <c r="N287" s="103" t="s">
        <v>19</v>
      </c>
      <c r="O287" s="103" t="s">
        <v>20</v>
      </c>
      <c r="P287" s="104" t="s">
        <v>21</v>
      </c>
    </row>
    <row r="288" spans="1:16" ht="45.75" thickBot="1">
      <c r="A288" s="218" t="s">
        <v>97</v>
      </c>
      <c r="B288" s="219" t="s">
        <v>193</v>
      </c>
      <c r="C288" s="64" t="s">
        <v>143</v>
      </c>
      <c r="D288" s="81"/>
      <c r="E288" s="214">
        <v>9</v>
      </c>
      <c r="F288" s="214">
        <v>16</v>
      </c>
      <c r="G288" s="214">
        <f>SUM(E288:F288)</f>
        <v>25</v>
      </c>
      <c r="H288" s="214">
        <v>37</v>
      </c>
      <c r="I288" s="214">
        <v>26</v>
      </c>
      <c r="J288" s="214">
        <f>SUM(H288:I288)</f>
        <v>63</v>
      </c>
      <c r="K288" s="214">
        <v>17</v>
      </c>
      <c r="L288" s="214">
        <v>12</v>
      </c>
      <c r="M288" s="214">
        <f>SUM(K288:L288)</f>
        <v>29</v>
      </c>
      <c r="N288" s="88">
        <f>SUM(H288,K288)</f>
        <v>54</v>
      </c>
      <c r="O288" s="88">
        <f>SUM(I288,L288)</f>
        <v>38</v>
      </c>
      <c r="P288" s="216">
        <f>SUM(N288:O288)</f>
        <v>92</v>
      </c>
    </row>
    <row r="289" spans="1:16" ht="15.75" thickBot="1">
      <c r="A289" s="285" t="s">
        <v>40</v>
      </c>
      <c r="B289" s="286"/>
      <c r="C289" s="286"/>
      <c r="D289" s="286"/>
      <c r="E289" s="132">
        <f t="shared" ref="E289:P290" si="80">E288</f>
        <v>9</v>
      </c>
      <c r="F289" s="132">
        <f t="shared" si="80"/>
        <v>16</v>
      </c>
      <c r="G289" s="132">
        <f t="shared" si="80"/>
        <v>25</v>
      </c>
      <c r="H289" s="132"/>
      <c r="I289" s="132"/>
      <c r="J289" s="132">
        <f t="shared" si="80"/>
        <v>63</v>
      </c>
      <c r="K289" s="132">
        <f t="shared" si="80"/>
        <v>17</v>
      </c>
      <c r="L289" s="132">
        <f t="shared" si="80"/>
        <v>12</v>
      </c>
      <c r="M289" s="132">
        <f t="shared" si="80"/>
        <v>29</v>
      </c>
      <c r="N289" s="132">
        <f t="shared" si="80"/>
        <v>54</v>
      </c>
      <c r="O289" s="132">
        <f t="shared" si="80"/>
        <v>38</v>
      </c>
      <c r="P289" s="133">
        <f t="shared" si="80"/>
        <v>92</v>
      </c>
    </row>
    <row r="290" spans="1:16" ht="15.75" thickBot="1">
      <c r="A290" s="287" t="s">
        <v>59</v>
      </c>
      <c r="B290" s="288"/>
      <c r="C290" s="288"/>
      <c r="D290" s="288"/>
      <c r="E290" s="132">
        <f t="shared" si="80"/>
        <v>9</v>
      </c>
      <c r="F290" s="132">
        <f t="shared" si="80"/>
        <v>16</v>
      </c>
      <c r="G290" s="132">
        <f t="shared" si="80"/>
        <v>25</v>
      </c>
      <c r="H290" s="132">
        <f t="shared" si="80"/>
        <v>0</v>
      </c>
      <c r="I290" s="132">
        <f t="shared" si="80"/>
        <v>0</v>
      </c>
      <c r="J290" s="132">
        <f t="shared" si="80"/>
        <v>63</v>
      </c>
      <c r="K290" s="132">
        <f t="shared" si="80"/>
        <v>17</v>
      </c>
      <c r="L290" s="132">
        <f t="shared" si="80"/>
        <v>12</v>
      </c>
      <c r="M290" s="132">
        <f t="shared" si="80"/>
        <v>29</v>
      </c>
      <c r="N290" s="132">
        <f t="shared" si="80"/>
        <v>54</v>
      </c>
      <c r="O290" s="132">
        <f t="shared" si="80"/>
        <v>38</v>
      </c>
      <c r="P290" s="133">
        <f t="shared" si="80"/>
        <v>92</v>
      </c>
    </row>
    <row r="291" spans="1:16">
      <c r="A291" s="99"/>
      <c r="B291" s="99"/>
      <c r="C291" s="99"/>
      <c r="D291" s="99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 thickBot="1">
      <c r="A292" s="99"/>
      <c r="B292" s="99"/>
      <c r="C292" s="99"/>
      <c r="D292" s="99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 thickBot="1">
      <c r="A293" s="289" t="s">
        <v>162</v>
      </c>
      <c r="B293" s="290"/>
      <c r="C293" s="290"/>
      <c r="D293" s="290"/>
      <c r="E293" s="290"/>
      <c r="F293" s="290"/>
      <c r="G293" s="291"/>
      <c r="H293" s="292" t="s">
        <v>10</v>
      </c>
      <c r="I293" s="293"/>
      <c r="J293" s="293"/>
      <c r="K293" s="293"/>
      <c r="L293" s="293"/>
      <c r="M293" s="293"/>
      <c r="N293" s="293"/>
      <c r="O293" s="293"/>
      <c r="P293" s="294"/>
    </row>
    <row r="294" spans="1:16" ht="15.75" thickBot="1">
      <c r="A294" s="77" t="s">
        <v>18</v>
      </c>
      <c r="B294" s="78"/>
      <c r="C294" s="78"/>
      <c r="D294" s="78"/>
      <c r="E294" s="103" t="s">
        <v>19</v>
      </c>
      <c r="F294" s="103" t="s">
        <v>20</v>
      </c>
      <c r="G294" s="103" t="s">
        <v>21</v>
      </c>
      <c r="H294" s="103" t="s">
        <v>19</v>
      </c>
      <c r="I294" s="103" t="s">
        <v>20</v>
      </c>
      <c r="J294" s="103" t="s">
        <v>21</v>
      </c>
      <c r="K294" s="103" t="s">
        <v>19</v>
      </c>
      <c r="L294" s="103" t="s">
        <v>20</v>
      </c>
      <c r="M294" s="103" t="s">
        <v>21</v>
      </c>
      <c r="N294" s="103" t="s">
        <v>19</v>
      </c>
      <c r="O294" s="103" t="s">
        <v>20</v>
      </c>
      <c r="P294" s="104" t="s">
        <v>21</v>
      </c>
    </row>
    <row r="295" spans="1:16" ht="30.75" thickBot="1">
      <c r="A295" s="221" t="s">
        <v>181</v>
      </c>
      <c r="B295" s="222" t="s">
        <v>182</v>
      </c>
      <c r="C295" s="64" t="s">
        <v>143</v>
      </c>
      <c r="D295" s="81"/>
      <c r="E295" s="95">
        <v>8</v>
      </c>
      <c r="F295" s="95">
        <v>12</v>
      </c>
      <c r="G295" s="95">
        <f>SUM(E295:F295)</f>
        <v>20</v>
      </c>
      <c r="H295" s="95">
        <v>17</v>
      </c>
      <c r="I295" s="95">
        <v>23</v>
      </c>
      <c r="J295" s="95">
        <f>SUM(H295:I295)</f>
        <v>40</v>
      </c>
      <c r="K295" s="95">
        <v>5</v>
      </c>
      <c r="L295" s="95">
        <v>13</v>
      </c>
      <c r="M295" s="95">
        <f>SUM(K295:L295)</f>
        <v>18</v>
      </c>
      <c r="N295" s="88">
        <f>H295+K295</f>
        <v>22</v>
      </c>
      <c r="O295" s="88">
        <f>I295+L295</f>
        <v>36</v>
      </c>
      <c r="P295" s="112">
        <f>SUM(N295:O295)</f>
        <v>58</v>
      </c>
    </row>
    <row r="296" spans="1:16" ht="15.75" thickBot="1">
      <c r="A296" s="285" t="s">
        <v>40</v>
      </c>
      <c r="B296" s="286"/>
      <c r="C296" s="286"/>
      <c r="D296" s="286"/>
      <c r="E296" s="132">
        <f>E295</f>
        <v>8</v>
      </c>
      <c r="F296" s="132">
        <f>F295</f>
        <v>12</v>
      </c>
      <c r="G296" s="132">
        <f>G295</f>
        <v>20</v>
      </c>
      <c r="H296" s="132">
        <f>H295</f>
        <v>17</v>
      </c>
      <c r="I296" s="132">
        <f t="shared" ref="I296:P296" si="81">I295</f>
        <v>23</v>
      </c>
      <c r="J296" s="132">
        <f t="shared" si="81"/>
        <v>40</v>
      </c>
      <c r="K296" s="132">
        <f t="shared" si="81"/>
        <v>5</v>
      </c>
      <c r="L296" s="132">
        <f t="shared" si="81"/>
        <v>13</v>
      </c>
      <c r="M296" s="132">
        <f>M295</f>
        <v>18</v>
      </c>
      <c r="N296" s="132">
        <f t="shared" si="81"/>
        <v>22</v>
      </c>
      <c r="O296" s="132">
        <f t="shared" si="81"/>
        <v>36</v>
      </c>
      <c r="P296" s="133">
        <f t="shared" si="81"/>
        <v>58</v>
      </c>
    </row>
    <row r="297" spans="1:16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5.75" thickBo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5.75" thickBot="1">
      <c r="A299" s="289" t="s">
        <v>162</v>
      </c>
      <c r="B299" s="290"/>
      <c r="C299" s="290"/>
      <c r="D299" s="290"/>
      <c r="E299" s="290"/>
      <c r="F299" s="290"/>
      <c r="G299" s="291"/>
      <c r="H299" s="292" t="s">
        <v>10</v>
      </c>
      <c r="I299" s="293"/>
      <c r="J299" s="293"/>
      <c r="K299" s="293"/>
      <c r="L299" s="293"/>
      <c r="M299" s="293"/>
      <c r="N299" s="293"/>
      <c r="O299" s="293"/>
      <c r="P299" s="294"/>
    </row>
    <row r="300" spans="1:16" ht="15.75" thickBot="1">
      <c r="A300" s="77" t="s">
        <v>18</v>
      </c>
      <c r="B300" s="78"/>
      <c r="C300" s="78"/>
      <c r="D300" s="78"/>
      <c r="E300" s="103" t="s">
        <v>19</v>
      </c>
      <c r="F300" s="103" t="s">
        <v>20</v>
      </c>
      <c r="G300" s="103" t="s">
        <v>21</v>
      </c>
      <c r="H300" s="103" t="s">
        <v>19</v>
      </c>
      <c r="I300" s="103" t="s">
        <v>20</v>
      </c>
      <c r="J300" s="103" t="s">
        <v>21</v>
      </c>
      <c r="K300" s="103" t="s">
        <v>19</v>
      </c>
      <c r="L300" s="103" t="s">
        <v>20</v>
      </c>
      <c r="M300" s="103" t="s">
        <v>21</v>
      </c>
      <c r="N300" s="103" t="s">
        <v>19</v>
      </c>
      <c r="O300" s="103" t="s">
        <v>20</v>
      </c>
      <c r="P300" s="104" t="s">
        <v>21</v>
      </c>
    </row>
    <row r="301" spans="1:16" ht="45.75" thickBot="1">
      <c r="A301" s="221" t="s">
        <v>183</v>
      </c>
      <c r="B301" s="222" t="s">
        <v>173</v>
      </c>
      <c r="C301" s="64" t="s">
        <v>143</v>
      </c>
      <c r="D301" s="81"/>
      <c r="E301" s="95">
        <v>4</v>
      </c>
      <c r="F301" s="95">
        <v>2</v>
      </c>
      <c r="G301" s="95">
        <f>SUM(E301:F301)</f>
        <v>6</v>
      </c>
      <c r="H301" s="95">
        <v>11</v>
      </c>
      <c r="I301" s="95">
        <v>4</v>
      </c>
      <c r="J301" s="95">
        <f>SUM(H301:I301)</f>
        <v>15</v>
      </c>
      <c r="K301" s="95">
        <v>11</v>
      </c>
      <c r="L301" s="95">
        <v>2</v>
      </c>
      <c r="M301" s="95">
        <f>SUM(K301:L301)</f>
        <v>13</v>
      </c>
      <c r="N301" s="88">
        <f>SUM(H301,K301)</f>
        <v>22</v>
      </c>
      <c r="O301" s="88">
        <f>SUM(I301,L301)</f>
        <v>6</v>
      </c>
      <c r="P301" s="112">
        <f>SUM(N301:O301)</f>
        <v>28</v>
      </c>
    </row>
    <row r="302" spans="1:16" ht="15.75" thickBot="1">
      <c r="A302" s="285" t="s">
        <v>40</v>
      </c>
      <c r="B302" s="286"/>
      <c r="C302" s="286"/>
      <c r="D302" s="286"/>
      <c r="E302" s="132">
        <f>E301</f>
        <v>4</v>
      </c>
      <c r="F302" s="132">
        <f>F301</f>
        <v>2</v>
      </c>
      <c r="G302" s="132">
        <f t="shared" ref="G302:P302" si="82">G301</f>
        <v>6</v>
      </c>
      <c r="H302" s="132">
        <f t="shared" si="82"/>
        <v>11</v>
      </c>
      <c r="I302" s="132">
        <f t="shared" si="82"/>
        <v>4</v>
      </c>
      <c r="J302" s="132">
        <f t="shared" si="82"/>
        <v>15</v>
      </c>
      <c r="K302" s="132">
        <f t="shared" si="82"/>
        <v>11</v>
      </c>
      <c r="L302" s="132">
        <f t="shared" si="82"/>
        <v>2</v>
      </c>
      <c r="M302" s="132">
        <f t="shared" si="82"/>
        <v>13</v>
      </c>
      <c r="N302" s="132">
        <f t="shared" si="82"/>
        <v>22</v>
      </c>
      <c r="O302" s="132">
        <f t="shared" si="82"/>
        <v>6</v>
      </c>
      <c r="P302" s="133">
        <f t="shared" si="82"/>
        <v>28</v>
      </c>
    </row>
    <row r="303" spans="1:16">
      <c r="A303" s="31"/>
      <c r="B303" s="31"/>
      <c r="C303" s="31"/>
      <c r="D303" s="3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 thickBo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5.75" thickBot="1">
      <c r="A305" s="77" t="s">
        <v>41</v>
      </c>
      <c r="B305" s="78"/>
      <c r="C305" s="78"/>
      <c r="D305" s="78"/>
      <c r="E305" s="103" t="s">
        <v>19</v>
      </c>
      <c r="F305" s="103" t="s">
        <v>20</v>
      </c>
      <c r="G305" s="103" t="s">
        <v>21</v>
      </c>
      <c r="H305" s="103" t="s">
        <v>19</v>
      </c>
      <c r="I305" s="103" t="s">
        <v>20</v>
      </c>
      <c r="J305" s="103" t="s">
        <v>21</v>
      </c>
      <c r="K305" s="103" t="s">
        <v>19</v>
      </c>
      <c r="L305" s="103" t="s">
        <v>20</v>
      </c>
      <c r="M305" s="103" t="s">
        <v>21</v>
      </c>
      <c r="N305" s="103" t="s">
        <v>19</v>
      </c>
      <c r="O305" s="103" t="s">
        <v>20</v>
      </c>
      <c r="P305" s="104" t="s">
        <v>21</v>
      </c>
    </row>
    <row r="306" spans="1:16" ht="45.75" thickBot="1">
      <c r="A306" s="77" t="s">
        <v>184</v>
      </c>
      <c r="B306" s="222" t="s">
        <v>173</v>
      </c>
      <c r="C306" s="64" t="s">
        <v>143</v>
      </c>
      <c r="D306" s="78"/>
      <c r="E306" s="223">
        <v>4</v>
      </c>
      <c r="F306" s="223">
        <v>8</v>
      </c>
      <c r="G306" s="223">
        <f>SUM(E306,,F306)</f>
        <v>12</v>
      </c>
      <c r="H306" s="223">
        <v>4</v>
      </c>
      <c r="I306" s="223">
        <v>7</v>
      </c>
      <c r="J306" s="223">
        <f>SUM(H306:I306)</f>
        <v>11</v>
      </c>
      <c r="K306" s="223">
        <v>0</v>
      </c>
      <c r="L306" s="223">
        <v>0</v>
      </c>
      <c r="M306" s="223">
        <f>SUM(K306,L306)</f>
        <v>0</v>
      </c>
      <c r="N306" s="205">
        <f>SUM(H306,K306)</f>
        <v>4</v>
      </c>
      <c r="O306" s="205">
        <f>SUM(I306,L306)</f>
        <v>7</v>
      </c>
      <c r="P306" s="216">
        <f>SUM(N306:O306)</f>
        <v>11</v>
      </c>
    </row>
    <row r="307" spans="1:16" ht="15.75" thickBot="1">
      <c r="A307" s="285" t="s">
        <v>40</v>
      </c>
      <c r="B307" s="286"/>
      <c r="C307" s="286"/>
      <c r="D307" s="286"/>
      <c r="E307" s="132">
        <f t="shared" ref="E307:O307" si="83">E306</f>
        <v>4</v>
      </c>
      <c r="F307" s="132">
        <f t="shared" si="83"/>
        <v>8</v>
      </c>
      <c r="G307" s="132">
        <f t="shared" si="83"/>
        <v>12</v>
      </c>
      <c r="H307" s="132">
        <f t="shared" si="83"/>
        <v>4</v>
      </c>
      <c r="I307" s="132">
        <f t="shared" si="83"/>
        <v>7</v>
      </c>
      <c r="J307" s="132">
        <f t="shared" si="83"/>
        <v>11</v>
      </c>
      <c r="K307" s="132">
        <f t="shared" si="83"/>
        <v>0</v>
      </c>
      <c r="L307" s="132">
        <f t="shared" si="83"/>
        <v>0</v>
      </c>
      <c r="M307" s="132">
        <f t="shared" si="83"/>
        <v>0</v>
      </c>
      <c r="N307" s="132">
        <f t="shared" si="83"/>
        <v>4</v>
      </c>
      <c r="O307" s="132">
        <f t="shared" si="83"/>
        <v>7</v>
      </c>
      <c r="P307" s="133">
        <f>SUM(N307:O307)</f>
        <v>11</v>
      </c>
    </row>
    <row r="308" spans="1:16" ht="15.75" thickBot="1">
      <c r="A308" s="287" t="s">
        <v>59</v>
      </c>
      <c r="B308" s="288"/>
      <c r="C308" s="288"/>
      <c r="D308" s="288"/>
      <c r="E308" s="132">
        <f t="shared" ref="E308:P308" si="84">SUM(E302,E296,E307)</f>
        <v>16</v>
      </c>
      <c r="F308" s="132">
        <f t="shared" si="84"/>
        <v>22</v>
      </c>
      <c r="G308" s="132">
        <f t="shared" si="84"/>
        <v>38</v>
      </c>
      <c r="H308" s="132">
        <f t="shared" si="84"/>
        <v>32</v>
      </c>
      <c r="I308" s="132">
        <f t="shared" si="84"/>
        <v>34</v>
      </c>
      <c r="J308" s="132">
        <f t="shared" si="84"/>
        <v>66</v>
      </c>
      <c r="K308" s="132">
        <f t="shared" si="84"/>
        <v>16</v>
      </c>
      <c r="L308" s="132">
        <f t="shared" si="84"/>
        <v>15</v>
      </c>
      <c r="M308" s="132">
        <f t="shared" si="84"/>
        <v>31</v>
      </c>
      <c r="N308" s="132">
        <f t="shared" si="84"/>
        <v>48</v>
      </c>
      <c r="O308" s="132">
        <f t="shared" si="84"/>
        <v>49</v>
      </c>
      <c r="P308" s="132">
        <f t="shared" si="84"/>
        <v>97</v>
      </c>
    </row>
    <row r="309" spans="1:16">
      <c r="A309" s="224"/>
      <c r="B309" s="99"/>
      <c r="C309" s="99"/>
      <c r="D309" s="99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 thickBot="1">
      <c r="A310" s="22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26"/>
    </row>
    <row r="311" spans="1:16" ht="15.75" thickBot="1">
      <c r="A311" s="287" t="s">
        <v>185</v>
      </c>
      <c r="B311" s="288"/>
      <c r="C311" s="288"/>
      <c r="D311" s="288"/>
      <c r="E311" s="132">
        <f>SUM(E308,E290,E278,E268,E261,E252,E230,E221,E210,E199,E189,E162,E148,E112,E82,E54)</f>
        <v>2926</v>
      </c>
      <c r="F311" s="132">
        <f>SUM(F54,F82,F112,F162,F189,F199,F210,F221,F230,F252,F261,F268,F278,F290,F308,F148)</f>
        <v>2309</v>
      </c>
      <c r="G311" s="132">
        <f>SUM(G54,G82,G112,G162,G189,G199,G210,G221,G230,G252,G261,G268,G278,G290,G308,G148)</f>
        <v>5169</v>
      </c>
      <c r="H311" s="132">
        <f>SUM(H54,H82,H112,H162,H189,H199,H210,H221,H230,H252,H261,H268,H278,H290,H308, H148)</f>
        <v>1686</v>
      </c>
      <c r="I311" s="132">
        <f t="shared" ref="I311:P311" si="85">SUM(I54,I82,I112,I162,I189,I199,I210,I221,I230,I252,I261,I268,I278,I290,I308,I148)</f>
        <v>1605</v>
      </c>
      <c r="J311" s="132">
        <f t="shared" si="85"/>
        <v>3798</v>
      </c>
      <c r="K311" s="132">
        <f t="shared" si="85"/>
        <v>8584</v>
      </c>
      <c r="L311" s="132">
        <f t="shared" si="85"/>
        <v>6758</v>
      </c>
      <c r="M311" s="132">
        <f t="shared" si="85"/>
        <v>14013</v>
      </c>
      <c r="N311" s="132">
        <f t="shared" si="85"/>
        <v>10825</v>
      </c>
      <c r="O311" s="132">
        <f t="shared" si="85"/>
        <v>10540</v>
      </c>
      <c r="P311" s="133">
        <f t="shared" si="85"/>
        <v>21417</v>
      </c>
    </row>
    <row r="312" spans="1:16" ht="18.75">
      <c r="A312" s="5"/>
      <c r="B312" s="227"/>
      <c r="C312" s="227"/>
      <c r="D312" s="227"/>
      <c r="E312" s="227"/>
      <c r="F312" s="227"/>
      <c r="G312" s="227"/>
      <c r="H312" s="227"/>
      <c r="I312" s="227"/>
      <c r="J312" s="227"/>
      <c r="K312" s="227"/>
      <c r="L312" s="227"/>
      <c r="M312" s="227"/>
      <c r="N312" s="227"/>
      <c r="O312" s="227"/>
      <c r="P312" s="227"/>
    </row>
    <row r="313" spans="1:16" ht="17.25">
      <c r="A313" s="1"/>
      <c r="B313" s="228" t="s">
        <v>186</v>
      </c>
      <c r="C313" s="227"/>
      <c r="D313" s="227"/>
      <c r="E313" s="227"/>
      <c r="F313" s="227"/>
      <c r="G313" s="227"/>
      <c r="H313" s="227" t="s">
        <v>187</v>
      </c>
      <c r="I313" s="227"/>
      <c r="J313" s="227"/>
      <c r="K313" s="227"/>
      <c r="L313" s="227"/>
      <c r="M313" s="227"/>
      <c r="N313" s="227"/>
      <c r="O313" s="227"/>
      <c r="P313" s="227"/>
    </row>
    <row r="314" spans="1:16" ht="17.25">
      <c r="A314" s="1"/>
      <c r="B314" s="228" t="s">
        <v>188</v>
      </c>
      <c r="C314" s="227"/>
      <c r="D314" s="227"/>
      <c r="E314" s="227"/>
      <c r="F314" s="227"/>
      <c r="G314" s="227"/>
      <c r="H314" s="227" t="s">
        <v>189</v>
      </c>
      <c r="I314" s="227"/>
      <c r="J314" s="227"/>
      <c r="K314" s="227"/>
      <c r="L314" s="227"/>
      <c r="M314" s="227"/>
      <c r="N314" s="227"/>
      <c r="O314" s="227"/>
      <c r="P314" s="227"/>
    </row>
    <row r="315" spans="1:16" ht="17.25">
      <c r="A315" s="1"/>
      <c r="B315" s="228" t="s">
        <v>190</v>
      </c>
      <c r="C315" s="227"/>
      <c r="D315" s="227"/>
      <c r="E315" s="227"/>
      <c r="F315" s="227"/>
      <c r="G315" s="227"/>
      <c r="H315" s="227" t="s">
        <v>191</v>
      </c>
      <c r="I315" s="227"/>
      <c r="J315" s="227"/>
      <c r="K315" s="227"/>
      <c r="L315" s="227"/>
      <c r="M315" s="227"/>
      <c r="N315" s="227"/>
      <c r="O315" s="227"/>
      <c r="P315" s="227"/>
    </row>
    <row r="316" spans="1:16" ht="17.25">
      <c r="A316" s="1"/>
      <c r="B316" s="227"/>
      <c r="C316" s="227"/>
      <c r="D316" s="227"/>
      <c r="E316" s="227"/>
      <c r="F316" s="227"/>
      <c r="G316" s="227"/>
      <c r="H316" s="227"/>
      <c r="I316" s="227"/>
      <c r="J316" s="227"/>
      <c r="K316" s="227"/>
      <c r="L316" s="227"/>
      <c r="M316" s="227"/>
      <c r="N316" s="227"/>
      <c r="O316" s="227"/>
      <c r="P316" s="227"/>
    </row>
    <row r="317" spans="1:16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</sheetData>
  <mergeCells count="157">
    <mergeCell ref="A10:B10"/>
    <mergeCell ref="J10:K10"/>
    <mergeCell ref="L10:M10"/>
    <mergeCell ref="A3:P3"/>
    <mergeCell ref="A6:P6"/>
    <mergeCell ref="H8:O8"/>
    <mergeCell ref="D9:F9"/>
    <mergeCell ref="H9:I9"/>
    <mergeCell ref="J9:K9"/>
    <mergeCell ref="L9:M9"/>
    <mergeCell ref="N9:O9"/>
    <mergeCell ref="E15:G15"/>
    <mergeCell ref="H15:J15"/>
    <mergeCell ref="K15:M15"/>
    <mergeCell ref="N15:P15"/>
    <mergeCell ref="N10:O10"/>
    <mergeCell ref="A12:P12"/>
    <mergeCell ref="A14:G14"/>
    <mergeCell ref="H14:P14"/>
    <mergeCell ref="D10:F10"/>
    <mergeCell ref="H10:I10"/>
    <mergeCell ref="H57:P57"/>
    <mergeCell ref="E58:G58"/>
    <mergeCell ref="H58:J58"/>
    <mergeCell ref="K58:M58"/>
    <mergeCell ref="N58:P58"/>
    <mergeCell ref="A28:C28"/>
    <mergeCell ref="A41:D41"/>
    <mergeCell ref="A47:C47"/>
    <mergeCell ref="A53:D53"/>
    <mergeCell ref="A62:D62"/>
    <mergeCell ref="A76:D76"/>
    <mergeCell ref="A81:D81"/>
    <mergeCell ref="A82:D82"/>
    <mergeCell ref="A54:D54"/>
    <mergeCell ref="A57:G57"/>
    <mergeCell ref="A99:D99"/>
    <mergeCell ref="A106:D106"/>
    <mergeCell ref="A111:D111"/>
    <mergeCell ref="A112:D112"/>
    <mergeCell ref="A85:G85"/>
    <mergeCell ref="H85:P85"/>
    <mergeCell ref="E86:G86"/>
    <mergeCell ref="H86:J86"/>
    <mergeCell ref="K86:M86"/>
    <mergeCell ref="N86:P86"/>
    <mergeCell ref="A131:D131"/>
    <mergeCell ref="A143:D143"/>
    <mergeCell ref="A147:D147"/>
    <mergeCell ref="A148:D148"/>
    <mergeCell ref="A114:G114"/>
    <mergeCell ref="H114:P114"/>
    <mergeCell ref="E115:G115"/>
    <mergeCell ref="H115:J115"/>
    <mergeCell ref="K115:M115"/>
    <mergeCell ref="N115:P115"/>
    <mergeCell ref="A157:D157"/>
    <mergeCell ref="A161:D161"/>
    <mergeCell ref="A162:D162"/>
    <mergeCell ref="A166:G166"/>
    <mergeCell ref="A153:G153"/>
    <mergeCell ref="H153:P153"/>
    <mergeCell ref="E154:G154"/>
    <mergeCell ref="H154:J154"/>
    <mergeCell ref="K154:M154"/>
    <mergeCell ref="N154:P154"/>
    <mergeCell ref="A182:D182"/>
    <mergeCell ref="A188:D188"/>
    <mergeCell ref="A189:D189"/>
    <mergeCell ref="A192:G192"/>
    <mergeCell ref="H166:P166"/>
    <mergeCell ref="E167:G167"/>
    <mergeCell ref="H167:J167"/>
    <mergeCell ref="K167:M167"/>
    <mergeCell ref="N167:P167"/>
    <mergeCell ref="A198:D198"/>
    <mergeCell ref="A199:D199"/>
    <mergeCell ref="A203:G203"/>
    <mergeCell ref="H203:P203"/>
    <mergeCell ref="H192:P192"/>
    <mergeCell ref="E193:G193"/>
    <mergeCell ref="H193:J193"/>
    <mergeCell ref="K193:M193"/>
    <mergeCell ref="N193:P193"/>
    <mergeCell ref="A208:D208"/>
    <mergeCell ref="A210:D210"/>
    <mergeCell ref="A211:G211"/>
    <mergeCell ref="H211:P211"/>
    <mergeCell ref="E204:G204"/>
    <mergeCell ref="H204:J204"/>
    <mergeCell ref="K204:M204"/>
    <mergeCell ref="N204:P204"/>
    <mergeCell ref="A220:D220"/>
    <mergeCell ref="A221:D221"/>
    <mergeCell ref="A224:G224"/>
    <mergeCell ref="H224:P224"/>
    <mergeCell ref="E212:G212"/>
    <mergeCell ref="H212:J212"/>
    <mergeCell ref="K212:M212"/>
    <mergeCell ref="N212:P212"/>
    <mergeCell ref="A229:D229"/>
    <mergeCell ref="A230:D230"/>
    <mergeCell ref="A234:G234"/>
    <mergeCell ref="H234:P234"/>
    <mergeCell ref="E225:G225"/>
    <mergeCell ref="H225:J225"/>
    <mergeCell ref="K225:M225"/>
    <mergeCell ref="N225:P225"/>
    <mergeCell ref="A242:D242"/>
    <mergeCell ref="A251:D251"/>
    <mergeCell ref="A252:D252"/>
    <mergeCell ref="A255:P255"/>
    <mergeCell ref="E235:G235"/>
    <mergeCell ref="H235:J235"/>
    <mergeCell ref="K235:M235"/>
    <mergeCell ref="N235:P235"/>
    <mergeCell ref="A260:D260"/>
    <mergeCell ref="A261:D261"/>
    <mergeCell ref="A263:G263"/>
    <mergeCell ref="H263:P263"/>
    <mergeCell ref="A256:G256"/>
    <mergeCell ref="H256:P256"/>
    <mergeCell ref="E257:G257"/>
    <mergeCell ref="H257:J257"/>
    <mergeCell ref="K257:M257"/>
    <mergeCell ref="N257:P257"/>
    <mergeCell ref="A267:D267"/>
    <mergeCell ref="A268:D268"/>
    <mergeCell ref="A271:G271"/>
    <mergeCell ref="H271:P271"/>
    <mergeCell ref="E264:G264"/>
    <mergeCell ref="H264:J264"/>
    <mergeCell ref="K264:M264"/>
    <mergeCell ref="N264:P264"/>
    <mergeCell ref="A277:D277"/>
    <mergeCell ref="A278:D278"/>
    <mergeCell ref="A285:G285"/>
    <mergeCell ref="H285:P285"/>
    <mergeCell ref="E272:G272"/>
    <mergeCell ref="H272:J272"/>
    <mergeCell ref="K272:M272"/>
    <mergeCell ref="N272:P272"/>
    <mergeCell ref="A289:D289"/>
    <mergeCell ref="A290:D290"/>
    <mergeCell ref="A293:G293"/>
    <mergeCell ref="H293:P293"/>
    <mergeCell ref="E286:G286"/>
    <mergeCell ref="H286:J286"/>
    <mergeCell ref="K286:M286"/>
    <mergeCell ref="N286:P286"/>
    <mergeCell ref="A307:D307"/>
    <mergeCell ref="A308:D308"/>
    <mergeCell ref="A311:D311"/>
    <mergeCell ref="A296:D296"/>
    <mergeCell ref="A299:G299"/>
    <mergeCell ref="H299:P299"/>
    <mergeCell ref="A302:D302"/>
  </mergeCells>
  <phoneticPr fontId="0" type="noConversion"/>
  <pageMargins left="0.75" right="0.75" top="1" bottom="1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Caty</dc:creator>
  <cp:lastModifiedBy>DSELRIVERA</cp:lastModifiedBy>
  <cp:lastPrinted>2012-12-06T17:05:18Z</cp:lastPrinted>
  <dcterms:created xsi:type="dcterms:W3CDTF">2012-10-31T18:13:19Z</dcterms:created>
  <dcterms:modified xsi:type="dcterms:W3CDTF">2015-05-22T15:37:34Z</dcterms:modified>
</cp:coreProperties>
</file>