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RESUMEN" sheetId="1" r:id="rId1"/>
    <sheet name="1° SEMESTRAL 2016" sheetId="2" r:id="rId2"/>
    <sheet name="LICENCIATURA" sheetId="3" r:id="rId3"/>
    <sheet name="ESPECIALIDAD" sheetId="4" r:id="rId4"/>
    <sheet name="MAESTRIA" sheetId="5" r:id="rId5"/>
    <sheet name="DOCTORADO" sheetId="6" r:id="rId6"/>
  </sheets>
  <definedNames/>
  <calcPr fullCalcOnLoad="1"/>
</workbook>
</file>

<file path=xl/sharedStrings.xml><?xml version="1.0" encoding="utf-8"?>
<sst xmlns="http://schemas.openxmlformats.org/spreadsheetml/2006/main" count="2581" uniqueCount="264">
  <si>
    <t>Informe Trimestral Reportado</t>
  </si>
  <si>
    <t>1°</t>
  </si>
  <si>
    <t>2°</t>
  </si>
  <si>
    <t>3°</t>
  </si>
  <si>
    <t>4°</t>
  </si>
  <si>
    <t>NOMBRE DEL CAMPUS:  I</t>
  </si>
  <si>
    <t xml:space="preserve">MATRÍCULA </t>
  </si>
  <si>
    <t>NIVEL</t>
  </si>
  <si>
    <t>ESCUELA / FACULTAD / CENTRO /</t>
  </si>
  <si>
    <t>MUNICIPIO</t>
  </si>
  <si>
    <t>ASPIRANTES</t>
  </si>
  <si>
    <t>NUEVO INGRESO</t>
  </si>
  <si>
    <t>REINGRESO</t>
  </si>
  <si>
    <t>MATRICULA TOTAL</t>
  </si>
  <si>
    <t>LICENCIATURA</t>
  </si>
  <si>
    <t>H</t>
  </si>
  <si>
    <t>M</t>
  </si>
  <si>
    <t>Total</t>
  </si>
  <si>
    <t>total</t>
  </si>
  <si>
    <t>Administración</t>
  </si>
  <si>
    <t>Facultad de Contaduría y Administración</t>
  </si>
  <si>
    <t xml:space="preserve">Tuxtla Gutiérrez </t>
  </si>
  <si>
    <t>Contaduria</t>
  </si>
  <si>
    <t>Gestión Turística</t>
  </si>
  <si>
    <t>Sistemas Computacionales</t>
  </si>
  <si>
    <t>Enseñanza del Inglés</t>
  </si>
  <si>
    <t>Enseñanza del Frances</t>
  </si>
  <si>
    <t>Facultad de Ingeniería</t>
  </si>
  <si>
    <t xml:space="preserve">Ingeniería Civil </t>
  </si>
  <si>
    <t>Física</t>
  </si>
  <si>
    <t>Centro de estudios en Física y Matemáticas Básicas y Aplicadas</t>
  </si>
  <si>
    <t>Matemática</t>
  </si>
  <si>
    <t>Arquitectura</t>
  </si>
  <si>
    <t>Facultad de Arquitectura</t>
  </si>
  <si>
    <t>TOTAL</t>
  </si>
  <si>
    <t>MAESTRÍA</t>
  </si>
  <si>
    <t>Organizaciones</t>
  </si>
  <si>
    <t>Finanzas</t>
  </si>
  <si>
    <t>Administración Pública</t>
  </si>
  <si>
    <t>Tecnologías de Información</t>
  </si>
  <si>
    <t>Gestión para el Desarrollo</t>
  </si>
  <si>
    <t>Arquitectura y Urbanismo</t>
  </si>
  <si>
    <t>Calidad del Agua</t>
  </si>
  <si>
    <t>Construcción</t>
  </si>
  <si>
    <t>Hidráulica</t>
  </si>
  <si>
    <t>ESPECIALIDAD</t>
  </si>
  <si>
    <t>Didáctica de las matemáticas</t>
  </si>
  <si>
    <t>DOCTORADO</t>
  </si>
  <si>
    <t>DES Ingenieria</t>
  </si>
  <si>
    <t>TOTAL DEL CAMPUS</t>
  </si>
  <si>
    <t>NOMBRE DEL CAMPUS: II</t>
  </si>
  <si>
    <t xml:space="preserve">ESCUELA / FACULTAD / CENTRO </t>
  </si>
  <si>
    <t>Médico Cirujano</t>
  </si>
  <si>
    <t>Facultad de Medicina Humana</t>
  </si>
  <si>
    <t>Medicina Veterinaria y Zootecnia</t>
  </si>
  <si>
    <t>Facultad de Medicina Veterinaria y Zootecnia</t>
  </si>
  <si>
    <t>Epidemiología</t>
  </si>
  <si>
    <t>Administración de Servicios de Salud</t>
  </si>
  <si>
    <t>Anestesiología</t>
  </si>
  <si>
    <t>Cirugía General</t>
  </si>
  <si>
    <t>Gineco Obstetrica</t>
  </si>
  <si>
    <t>Pediatría</t>
  </si>
  <si>
    <t>Medicina Integrada</t>
  </si>
  <si>
    <t>Urgencias Médicas</t>
  </si>
  <si>
    <t>Medicina Interna</t>
  </si>
  <si>
    <t>Sanidad Animal</t>
  </si>
  <si>
    <t>Ortopedia</t>
  </si>
  <si>
    <t>C. en Prod. Agropecuaria Tropical</t>
  </si>
  <si>
    <t>NOMBRE DEL CAMPUS: III</t>
  </si>
  <si>
    <t>Escuela de Lenguas San Cristobal</t>
  </si>
  <si>
    <t>S.C.L.C</t>
  </si>
  <si>
    <t>Gestión y Autodesarrollo Indígena</t>
  </si>
  <si>
    <t>Derecho</t>
  </si>
  <si>
    <t>Facultad de Derecho</t>
  </si>
  <si>
    <t>Facultad de Ciencias Sociales</t>
  </si>
  <si>
    <t xml:space="preserve">Antropología Social </t>
  </si>
  <si>
    <t>Economía</t>
  </si>
  <si>
    <t>Historia</t>
  </si>
  <si>
    <t>Sociologia</t>
  </si>
  <si>
    <t>Derecho Constitucional y Amparo</t>
  </si>
  <si>
    <t>Desarrollo Local</t>
  </si>
  <si>
    <t>Derechos Humanos</t>
  </si>
  <si>
    <t>DES Ciencias Sociales y Humanidades</t>
  </si>
  <si>
    <t>Estudios Regionales</t>
  </si>
  <si>
    <t>Facultad de Humanidades</t>
  </si>
  <si>
    <t>NOMBRE DEL CAMPUS: IV</t>
  </si>
  <si>
    <t>Escuela de Lenguas de Tapachula</t>
  </si>
  <si>
    <t>Tapachula</t>
  </si>
  <si>
    <t>Facultad de Ciencias de la Administración</t>
  </si>
  <si>
    <t>Comercio Internacional</t>
  </si>
  <si>
    <t>Facultad de Contaduria</t>
  </si>
  <si>
    <t>Ingeniero Agrónomo Tropical</t>
  </si>
  <si>
    <t>Facultad de Ciencias Agrícolas</t>
  </si>
  <si>
    <t>Huehuetán</t>
  </si>
  <si>
    <t>Ingeniero Forestal</t>
  </si>
  <si>
    <t>Quimico Farmacobiólogo</t>
  </si>
  <si>
    <t>Facultad de Ciencias Químicas</t>
  </si>
  <si>
    <t>Ingeniero en Sistemas Costeros</t>
  </si>
  <si>
    <t>Centro de Biociencias</t>
  </si>
  <si>
    <t>Ingeniero Biotecnólogo</t>
  </si>
  <si>
    <t>Personal</t>
  </si>
  <si>
    <t>Mercadotecnia</t>
  </si>
  <si>
    <t>Dirección de Negocios</t>
  </si>
  <si>
    <t>Bioquímica Clinica</t>
  </si>
  <si>
    <t>Biotecnología</t>
  </si>
  <si>
    <t>Ciencias en Agricultura Tropícal</t>
  </si>
  <si>
    <t>Facultad de Ciencias Agricolas</t>
  </si>
  <si>
    <t>Huehuetan</t>
  </si>
  <si>
    <t>NOMBRE DEL CAMPUS: V</t>
  </si>
  <si>
    <t>Ingeniero Agrónomo</t>
  </si>
  <si>
    <t>Facultad de Ciencias Agronómicas</t>
  </si>
  <si>
    <t>Villaflores</t>
  </si>
  <si>
    <t xml:space="preserve">Villaflores </t>
  </si>
  <si>
    <t>NOMBRE DEL CAMPUS: VI</t>
  </si>
  <si>
    <t>Filosofía</t>
  </si>
  <si>
    <t>Bibliotecología y Gestión de la Información</t>
  </si>
  <si>
    <t>Lengua y Literatura Hispanoamericanas</t>
  </si>
  <si>
    <t>Especialidad en Procesos Culturales lecto-escritores</t>
  </si>
  <si>
    <t>Tuxtla Gutiérrez</t>
  </si>
  <si>
    <t>Educación con Esp. en Docencia</t>
  </si>
  <si>
    <t xml:space="preserve">Tapachula </t>
  </si>
  <si>
    <t>Estudios Culturales</t>
  </si>
  <si>
    <t>NOMBRE DEL CAMPUS: VII</t>
  </si>
  <si>
    <t xml:space="preserve">Escuela de Contaduría y  Administración </t>
  </si>
  <si>
    <t>Pichucalco</t>
  </si>
  <si>
    <t>Contaduría</t>
  </si>
  <si>
    <t>NOMBRE DEL CAMPUS: VIII</t>
  </si>
  <si>
    <t>Escuela de Ciencias Administrativas</t>
  </si>
  <si>
    <t>Comitán</t>
  </si>
  <si>
    <t xml:space="preserve">Comitán </t>
  </si>
  <si>
    <t>NOMBRE DEL CAMPUS: IX</t>
  </si>
  <si>
    <t>Arriaga</t>
  </si>
  <si>
    <t>Tonalá</t>
  </si>
  <si>
    <t>Gestion Turística</t>
  </si>
  <si>
    <t xml:space="preserve">NOMBRE DEL CAMPUS: </t>
  </si>
  <si>
    <t>Ingeniería en Agronomía</t>
  </si>
  <si>
    <t>Copainalá</t>
  </si>
  <si>
    <t>Catazajá</t>
  </si>
  <si>
    <t>Ingeniería en Desarrollo Rural</t>
  </si>
  <si>
    <t>Ingeniería en Procesos Agroindustriales</t>
  </si>
  <si>
    <t>Ingeniería en Sistemas Forestales</t>
  </si>
  <si>
    <t>Ciencias para la Salud</t>
  </si>
  <si>
    <t>Centro Mesoamericano de Estudios en Salud Pública y Desastres (CEMESAD)</t>
  </si>
  <si>
    <t>Tecnologías de Información y Comunicación aplicadas a la Educación</t>
  </si>
  <si>
    <t>Escuela de Lenguas</t>
  </si>
  <si>
    <t>Desarrollo Municipal y Gobernabilidad</t>
  </si>
  <si>
    <t>Centro de Estudios para el Desarrollo Municipal y Políticas Públicas (CEDES)</t>
  </si>
  <si>
    <t>Estadística y Sistemas  de Información</t>
  </si>
  <si>
    <t>Gestión de la micro, pequeña y mediana empresa</t>
  </si>
  <si>
    <t>Centro Universidad - Empresa (CEUNE)</t>
  </si>
  <si>
    <t>Seguridad de Poblaciones Humanas ante Desastres</t>
  </si>
  <si>
    <t>Gestión en los objetivos del milenio</t>
  </si>
  <si>
    <t>TOTAL MATRICULA INSTITUCIÓN</t>
  </si>
  <si>
    <t>Agronegocios</t>
  </si>
  <si>
    <t>Centro de Estudios para la Construcción de Ciudadanía y Seguridad (CECOCISE)</t>
  </si>
  <si>
    <r>
      <t xml:space="preserve">NOMBRE DE LA INSTITUCION : </t>
    </r>
    <r>
      <rPr>
        <b/>
        <sz val="12"/>
        <rFont val="Calibri"/>
        <family val="2"/>
      </rPr>
      <t>UNIVERSIDAD AUTÓNOMA DE CHIAPAS</t>
    </r>
  </si>
  <si>
    <t>Ingenierìa Agroindustrial</t>
  </si>
  <si>
    <t>TOTAL DE ESCOLARIZADA</t>
  </si>
  <si>
    <t>TOTAL DE NO ESCOLARIZADA</t>
  </si>
  <si>
    <t>Ing. Civil CUMEX</t>
  </si>
  <si>
    <t xml:space="preserve">TOTAL </t>
  </si>
  <si>
    <t xml:space="preserve">TOTAL  </t>
  </si>
  <si>
    <t>Gerontología</t>
  </si>
  <si>
    <t xml:space="preserve">Gerencia Social </t>
  </si>
  <si>
    <t>Danza</t>
  </si>
  <si>
    <t xml:space="preserve">Pedagogìa </t>
  </si>
  <si>
    <t>Escuela de Humanidades</t>
  </si>
  <si>
    <t xml:space="preserve">Pedagogía  </t>
  </si>
  <si>
    <t xml:space="preserve">Comunicación  </t>
  </si>
  <si>
    <t xml:space="preserve">Cadenas Productivas </t>
  </si>
  <si>
    <t>INFORME DE MATRÍCULA</t>
  </si>
  <si>
    <t>Escuela de Gestión y Autodesarrollo Indígena</t>
  </si>
  <si>
    <t>Seguridad Alimentaria</t>
  </si>
  <si>
    <t xml:space="preserve">Escuela de Medicina Humana </t>
  </si>
  <si>
    <t>Informe Reportado del Semestre</t>
  </si>
  <si>
    <t>Desarrollo e InnovaciónEmpresarial</t>
  </si>
  <si>
    <t>Facultad de Ciencias Administrativas</t>
  </si>
  <si>
    <t>Ciencias Matemáticas</t>
  </si>
  <si>
    <t>Ciencias Físicas</t>
  </si>
  <si>
    <t xml:space="preserve">Facultad de Arquitectura </t>
  </si>
  <si>
    <t xml:space="preserve">Facultad de Medicina Veterinaria y Zootecnia </t>
  </si>
  <si>
    <t>Medicina Veterinaria y Zootecnia (Plan en Liquidación)</t>
  </si>
  <si>
    <t xml:space="preserve">Facultad de Medicina Humana </t>
  </si>
  <si>
    <t>Médico Cirujano (Plan en Liquidación)</t>
  </si>
  <si>
    <t>Filosofía (Plan en Liquidación)</t>
  </si>
  <si>
    <t>Centro de estud. para el arte y la cultura</t>
  </si>
  <si>
    <t>Arquitectura (Plan Liquidación)</t>
  </si>
  <si>
    <t>MODALIDAD  ESCOLARIZADA</t>
  </si>
  <si>
    <t>Docencia en Ciencias de Salud</t>
  </si>
  <si>
    <t>Sociología (Plan Liquidación)</t>
  </si>
  <si>
    <t>Economía (Plan Liquidación)</t>
  </si>
  <si>
    <t>Pedagogía  (Plan Liquidación)</t>
  </si>
  <si>
    <t>Comunicación  (P L)</t>
  </si>
  <si>
    <t>Bibliotecología y Gestión de la Información (P L)</t>
  </si>
  <si>
    <t>MODALIDAD NO ESCOLARIZADA</t>
  </si>
  <si>
    <t>MTRA. ROCIO MORENO VIDAL</t>
  </si>
  <si>
    <t>DIRECTORA DE SERVICIOS ESCOLARES</t>
  </si>
  <si>
    <t>Facultad de Lenguas Tuxtla</t>
  </si>
  <si>
    <t>Lengua y Literatura Hispanoamericanas (PL)</t>
  </si>
  <si>
    <t>Centro de Investigaciones Jurídicas</t>
  </si>
  <si>
    <t>Ocozocoautla</t>
  </si>
  <si>
    <t xml:space="preserve"> </t>
  </si>
  <si>
    <t>Estudios Fiscales</t>
  </si>
  <si>
    <t>Facultad de Contaduría</t>
  </si>
  <si>
    <t>Sistema de Justicia para Adolescentes</t>
  </si>
  <si>
    <t>Física (Plan Liquidación)</t>
  </si>
  <si>
    <t>Matemática (Plan Liquidación)</t>
  </si>
  <si>
    <t>Instituto de Investigaciones Jurídicas</t>
  </si>
  <si>
    <t>Derecho con formación en impartición de justiticia</t>
  </si>
  <si>
    <t>Licenciatura en  Inglés virtual</t>
  </si>
  <si>
    <t>Estudios sobre diversidad cultural y espacios sociales</t>
  </si>
  <si>
    <t>Instituto de Estudios Indígenas</t>
  </si>
  <si>
    <t>Diseño de Productos Turísticos</t>
  </si>
  <si>
    <t>Centro de Investigaciones Turísticas Aplicadas</t>
  </si>
  <si>
    <t>Medicino Cirujano</t>
  </si>
  <si>
    <t>Ciencias con Especialidad en Matemática Educativa</t>
  </si>
  <si>
    <t>Escuela Mezcalapa de Estudios Agropecuarios</t>
  </si>
  <si>
    <t>Escuela Maya de Estudios Agropecuarios</t>
  </si>
  <si>
    <t xml:space="preserve">Facultas de Ciencias en Física y Matemáticas </t>
  </si>
  <si>
    <t xml:space="preserve">Facultad de Ciencias en Física y Matemáticas </t>
  </si>
  <si>
    <t>Instituto de Biociencias</t>
  </si>
  <si>
    <t xml:space="preserve">Escuela de Humanidades </t>
  </si>
  <si>
    <t>Pijijiapan</t>
  </si>
  <si>
    <t>Pedagogía</t>
  </si>
  <si>
    <t>Pedagogía (Plan Liquidación)</t>
  </si>
  <si>
    <t>Didáctica de las Lenguas</t>
  </si>
  <si>
    <t>Facultad de Lenguas</t>
  </si>
  <si>
    <t>Ciencias Agropecuarias y Sustentabilidad</t>
  </si>
  <si>
    <t>Defensa de los Derechos Humanos</t>
  </si>
  <si>
    <t>MAESTRIA</t>
  </si>
  <si>
    <t>Escuela de Ciencias y Procesos Agropecuarios Industriales</t>
  </si>
  <si>
    <t>Cs. en Prod. Agropecuaria Tropical</t>
  </si>
  <si>
    <t>Facultad de Ciencias Quimicas ext.</t>
  </si>
  <si>
    <t>Gestión Turística (plan liquidación)</t>
  </si>
  <si>
    <t>Antropología Social (plan liquidación)</t>
  </si>
  <si>
    <t xml:space="preserve">Facultad de Contaduría </t>
  </si>
  <si>
    <t>FECHA DE CAPTURA:01/04/16</t>
  </si>
  <si>
    <t>TOTAL MATRICULA LICENCIATURA</t>
  </si>
  <si>
    <t>TOTAL MATRICULA ESPECIALIDAD</t>
  </si>
  <si>
    <t>TOTAL MATRICULA MAESTRIA</t>
  </si>
  <si>
    <t>TOTAL MATRICULA DOCTORADO</t>
  </si>
  <si>
    <t>M A E S T R I A</t>
  </si>
  <si>
    <t>E S P E C I A L I D A D</t>
  </si>
  <si>
    <t>Correspondiente al 1er Semestre de 2016</t>
  </si>
  <si>
    <t>Nivel</t>
  </si>
  <si>
    <t>Licenciatura</t>
  </si>
  <si>
    <t>Especialidad</t>
  </si>
  <si>
    <t>Maestria</t>
  </si>
  <si>
    <t>Doctorado</t>
  </si>
  <si>
    <t>Elaboró</t>
  </si>
  <si>
    <t>Revisó</t>
  </si>
  <si>
    <t>_________________________</t>
  </si>
  <si>
    <t>______________________</t>
  </si>
  <si>
    <t>C.P. Belith del Rocío Gómez Trejo</t>
  </si>
  <si>
    <t>C.P. Arturo Díaz Corzo</t>
  </si>
  <si>
    <t>Auditor</t>
  </si>
  <si>
    <t>Jefe del Departamento</t>
  </si>
  <si>
    <t>RESUMEN DE MATRICULA</t>
  </si>
  <si>
    <t>INFORME AL 30/MARZO/2016</t>
  </si>
  <si>
    <t>Urgencias Médicas Quirurgicas</t>
  </si>
  <si>
    <t xml:space="preserve">              MTRA. GUADALUPE GUILLEN DÍAZ</t>
  </si>
  <si>
    <t xml:space="preserve">           ____________________________________</t>
  </si>
  <si>
    <t>JEFE DEL DEPARTAMENTO DE CONTROL ESCOLAR</t>
  </si>
  <si>
    <t>________________________________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</si>
</sst>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66">
    <font>
      <sz val="10"/>
      <name val="Arial"/>
      <family val="0"/>
    </font>
    <font>
      <sz val="11"/>
      <name val="Calibri"/>
      <family val="2"/>
    </font>
    <font>
      <sz val="22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sz val="13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12"/>
      <name val="Calibri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10"/>
      <color indexed="62"/>
      <name val="Arial"/>
      <family val="2"/>
    </font>
    <font>
      <sz val="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4" tint="-0.24997000396251678"/>
      <name val="Arial"/>
      <family val="2"/>
    </font>
    <font>
      <sz val="8"/>
      <color theme="4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>
        <color indexed="8"/>
      </left>
      <right/>
      <top/>
      <bottom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/>
      <right style="thin"/>
      <top style="medium"/>
      <bottom>
        <color indexed="63"/>
      </bottom>
    </border>
    <border>
      <left style="medium"/>
      <right>
        <color indexed="63"/>
      </right>
      <top style="thin"/>
      <bottom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7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623">
    <xf numFmtId="0" fontId="0" fillId="0" borderId="0" xfId="0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0" fillId="0" borderId="1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19" xfId="34" applyFont="1" applyFill="1" applyBorder="1" applyAlignment="1">
      <alignment horizontal="left" vertical="center" wrapText="1"/>
    </xf>
    <xf numFmtId="0" fontId="0" fillId="0" borderId="15" xfId="34" applyFont="1" applyFill="1" applyBorder="1" applyAlignment="1">
      <alignment horizontal="left" vertical="center" wrapText="1"/>
    </xf>
    <xf numFmtId="0" fontId="0" fillId="0" borderId="15" xfId="34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 wrapText="1"/>
    </xf>
    <xf numFmtId="0" fontId="0" fillId="0" borderId="28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10" fillId="0" borderId="29" xfId="0" applyFont="1" applyFill="1" applyBorder="1" applyAlignment="1">
      <alignment horizontal="center" wrapText="1"/>
    </xf>
    <xf numFmtId="0" fontId="0" fillId="0" borderId="19" xfId="0" applyFont="1" applyFill="1" applyBorder="1" applyAlignment="1" quotePrefix="1">
      <alignment horizontal="right" vertical="center"/>
    </xf>
    <xf numFmtId="0" fontId="0" fillId="0" borderId="15" xfId="0" applyFont="1" applyFill="1" applyBorder="1" applyAlignment="1" quotePrefix="1">
      <alignment horizontal="right" vertical="center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wrapText="1"/>
    </xf>
    <xf numFmtId="0" fontId="0" fillId="0" borderId="15" xfId="54" applyFont="1" applyFill="1" applyBorder="1" applyAlignment="1">
      <alignment horizontal="right" vertical="center" wrapText="1"/>
      <protection/>
    </xf>
    <xf numFmtId="0" fontId="0" fillId="0" borderId="16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/>
    </xf>
    <xf numFmtId="0" fontId="0" fillId="0" borderId="19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wrapText="1"/>
    </xf>
    <xf numFmtId="0" fontId="0" fillId="0" borderId="22" xfId="0" applyFont="1" applyFill="1" applyBorder="1" applyAlignment="1">
      <alignment horizontal="right" vertical="center"/>
    </xf>
    <xf numFmtId="0" fontId="14" fillId="0" borderId="33" xfId="0" applyFont="1" applyFill="1" applyBorder="1" applyAlignment="1">
      <alignment/>
    </xf>
    <xf numFmtId="0" fontId="12" fillId="0" borderId="15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wrapText="1"/>
    </xf>
    <xf numFmtId="0" fontId="0" fillId="0" borderId="15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justify" vertical="center"/>
    </xf>
    <xf numFmtId="0" fontId="10" fillId="0" borderId="3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10" fillId="0" borderId="3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9" fillId="0" borderId="4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0" fillId="0" borderId="4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wrapText="1"/>
    </xf>
    <xf numFmtId="0" fontId="0" fillId="0" borderId="41" xfId="0" applyFont="1" applyFill="1" applyBorder="1" applyAlignment="1">
      <alignment wrapText="1"/>
    </xf>
    <xf numFmtId="0" fontId="0" fillId="0" borderId="14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right" wrapText="1"/>
    </xf>
    <xf numFmtId="0" fontId="0" fillId="0" borderId="16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 wrapText="1"/>
    </xf>
    <xf numFmtId="0" fontId="0" fillId="0" borderId="16" xfId="34" applyFont="1" applyFill="1" applyBorder="1" applyAlignment="1">
      <alignment vertical="center" wrapText="1"/>
    </xf>
    <xf numFmtId="0" fontId="0" fillId="0" borderId="21" xfId="34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right" vertical="center" wrapText="1"/>
    </xf>
    <xf numFmtId="0" fontId="10" fillId="0" borderId="22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right" vertical="center" wrapText="1"/>
    </xf>
    <xf numFmtId="0" fontId="0" fillId="0" borderId="42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wrapText="1"/>
    </xf>
    <xf numFmtId="0" fontId="0" fillId="0" borderId="24" xfId="0" applyFont="1" applyFill="1" applyBorder="1" applyAlignment="1">
      <alignment horizontal="left" wrapText="1"/>
    </xf>
    <xf numFmtId="0" fontId="10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0" fillId="0" borderId="43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right" vertical="center" wrapText="1"/>
    </xf>
    <xf numFmtId="0" fontId="0" fillId="0" borderId="26" xfId="0" applyFont="1" applyFill="1" applyBorder="1" applyAlignment="1">
      <alignment horizontal="right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 quotePrefix="1">
      <alignment horizontal="right" vertical="center"/>
    </xf>
    <xf numFmtId="0" fontId="0" fillId="0" borderId="22" xfId="0" applyFont="1" applyFill="1" applyBorder="1" applyAlignment="1" quotePrefix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0" fontId="0" fillId="0" borderId="44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right"/>
    </xf>
    <xf numFmtId="0" fontId="10" fillId="0" borderId="32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left"/>
    </xf>
    <xf numFmtId="0" fontId="0" fillId="0" borderId="21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25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0" fontId="0" fillId="0" borderId="21" xfId="0" applyFont="1" applyFill="1" applyBorder="1" applyAlignment="1">
      <alignment wrapText="1"/>
    </xf>
    <xf numFmtId="0" fontId="10" fillId="0" borderId="17" xfId="0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0" fontId="12" fillId="0" borderId="45" xfId="0" applyFont="1" applyFill="1" applyBorder="1" applyAlignment="1">
      <alignment horizontal="right" wrapText="1"/>
    </xf>
    <xf numFmtId="0" fontId="0" fillId="0" borderId="21" xfId="0" applyFont="1" applyFill="1" applyBorder="1" applyAlignment="1">
      <alignment horizontal="right" wrapText="1"/>
    </xf>
    <xf numFmtId="0" fontId="0" fillId="0" borderId="2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0" fillId="0" borderId="2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wrapText="1"/>
    </xf>
    <xf numFmtId="0" fontId="1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46" xfId="0" applyFont="1" applyFill="1" applyBorder="1" applyAlignment="1">
      <alignment/>
    </xf>
    <xf numFmtId="0" fontId="9" fillId="0" borderId="47" xfId="0" applyFont="1" applyFill="1" applyBorder="1" applyAlignment="1">
      <alignment vertical="center"/>
    </xf>
    <xf numFmtId="0" fontId="9" fillId="0" borderId="47" xfId="0" applyFont="1" applyFill="1" applyBorder="1" applyAlignment="1">
      <alignment/>
    </xf>
    <xf numFmtId="0" fontId="10" fillId="0" borderId="33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3" xfId="54" applyFont="1" applyFill="1" applyBorder="1" applyAlignment="1">
      <alignment horizontal="center" vertical="center" wrapText="1"/>
      <protection/>
    </xf>
    <xf numFmtId="0" fontId="10" fillId="0" borderId="33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left"/>
    </xf>
    <xf numFmtId="0" fontId="12" fillId="0" borderId="33" xfId="0" applyFont="1" applyFill="1" applyBorder="1" applyAlignment="1">
      <alignment horizontal="center"/>
    </xf>
    <xf numFmtId="0" fontId="0" fillId="0" borderId="33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/>
    </xf>
    <xf numFmtId="0" fontId="12" fillId="0" borderId="3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right"/>
    </xf>
    <xf numFmtId="0" fontId="14" fillId="0" borderId="33" xfId="0" applyFont="1" applyFill="1" applyBorder="1" applyAlignment="1">
      <alignment horizontal="right" wrapText="1"/>
    </xf>
    <xf numFmtId="0" fontId="0" fillId="0" borderId="33" xfId="0" applyFont="1" applyFill="1" applyBorder="1" applyAlignment="1">
      <alignment horizontal="right" vertical="center"/>
    </xf>
    <xf numFmtId="0" fontId="14" fillId="0" borderId="33" xfId="0" applyFont="1" applyFill="1" applyBorder="1" applyAlignment="1">
      <alignment horizontal="right" vertical="center" wrapText="1"/>
    </xf>
    <xf numFmtId="0" fontId="14" fillId="0" borderId="33" xfId="0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right" wrapText="1"/>
    </xf>
    <xf numFmtId="0" fontId="10" fillId="0" borderId="16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left"/>
    </xf>
    <xf numFmtId="0" fontId="0" fillId="0" borderId="48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51" xfId="0" applyFont="1" applyFill="1" applyBorder="1" applyAlignment="1">
      <alignment vertical="center"/>
    </xf>
    <xf numFmtId="0" fontId="10" fillId="0" borderId="22" xfId="0" applyFont="1" applyFill="1" applyBorder="1" applyAlignment="1">
      <alignment horizontal="left" wrapText="1"/>
    </xf>
    <xf numFmtId="0" fontId="0" fillId="0" borderId="22" xfId="54" applyFont="1" applyFill="1" applyBorder="1" applyAlignment="1">
      <alignment horizontal="right" vertical="center" wrapText="1"/>
      <protection/>
    </xf>
    <xf numFmtId="0" fontId="0" fillId="0" borderId="26" xfId="0" applyFont="1" applyFill="1" applyBorder="1" applyAlignment="1">
      <alignment horizontal="justify" vertical="center"/>
    </xf>
    <xf numFmtId="0" fontId="10" fillId="0" borderId="16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right" vertical="center"/>
    </xf>
    <xf numFmtId="0" fontId="10" fillId="0" borderId="33" xfId="0" applyFont="1" applyFill="1" applyBorder="1" applyAlignment="1">
      <alignment/>
    </xf>
    <xf numFmtId="0" fontId="0" fillId="0" borderId="20" xfId="57" applyFont="1" applyFill="1" applyBorder="1" applyAlignment="1">
      <alignment horizontal="right" vertical="center"/>
    </xf>
    <xf numFmtId="0" fontId="0" fillId="0" borderId="22" xfId="57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right" wrapText="1"/>
    </xf>
    <xf numFmtId="0" fontId="12" fillId="0" borderId="35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right"/>
    </xf>
    <xf numFmtId="0" fontId="14" fillId="0" borderId="33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wrapText="1"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 vertical="center"/>
    </xf>
    <xf numFmtId="0" fontId="10" fillId="0" borderId="29" xfId="34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0" fillId="0" borderId="19" xfId="34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right" vertical="center"/>
    </xf>
    <xf numFmtId="0" fontId="10" fillId="0" borderId="52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right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right" vertical="center" wrapText="1"/>
    </xf>
    <xf numFmtId="0" fontId="0" fillId="0" borderId="23" xfId="0" applyFont="1" applyFill="1" applyBorder="1" applyAlignment="1" quotePrefix="1">
      <alignment horizontal="right" vertical="center"/>
    </xf>
    <xf numFmtId="0" fontId="10" fillId="0" borderId="41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right" vertical="center"/>
    </xf>
    <xf numFmtId="0" fontId="10" fillId="0" borderId="41" xfId="0" applyFont="1" applyFill="1" applyBorder="1" applyAlignment="1">
      <alignment horizontal="left"/>
    </xf>
    <xf numFmtId="0" fontId="0" fillId="0" borderId="26" xfId="0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right" vertical="top" wrapText="1"/>
    </xf>
    <xf numFmtId="0" fontId="10" fillId="0" borderId="37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right" vertical="center" wrapText="1"/>
    </xf>
    <xf numFmtId="0" fontId="12" fillId="0" borderId="2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right" wrapText="1"/>
    </xf>
    <xf numFmtId="0" fontId="12" fillId="0" borderId="53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right" vertical="center"/>
    </xf>
    <xf numFmtId="0" fontId="14" fillId="0" borderId="36" xfId="0" applyFont="1" applyFill="1" applyBorder="1" applyAlignment="1">
      <alignment horizontal="right"/>
    </xf>
    <xf numFmtId="0" fontId="10" fillId="0" borderId="29" xfId="0" applyFont="1" applyFill="1" applyBorder="1" applyAlignment="1">
      <alignment horizontal="left"/>
    </xf>
    <xf numFmtId="0" fontId="0" fillId="0" borderId="2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10" fillId="0" borderId="35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left"/>
    </xf>
    <xf numFmtId="0" fontId="0" fillId="0" borderId="26" xfId="0" applyFont="1" applyFill="1" applyBorder="1" applyAlignment="1">
      <alignment/>
    </xf>
    <xf numFmtId="0" fontId="12" fillId="0" borderId="17" xfId="0" applyFont="1" applyFill="1" applyBorder="1" applyAlignment="1">
      <alignment horizontal="left"/>
    </xf>
    <xf numFmtId="0" fontId="10" fillId="0" borderId="54" xfId="0" applyFont="1" applyFill="1" applyBorder="1" applyAlignment="1">
      <alignment horizontal="center" wrapText="1"/>
    </xf>
    <xf numFmtId="0" fontId="10" fillId="0" borderId="47" xfId="0" applyFont="1" applyFill="1" applyBorder="1" applyAlignment="1">
      <alignment horizontal="center" wrapText="1"/>
    </xf>
    <xf numFmtId="0" fontId="10" fillId="0" borderId="55" xfId="0" applyFont="1" applyFill="1" applyBorder="1" applyAlignment="1">
      <alignment horizontal="center" wrapText="1"/>
    </xf>
    <xf numFmtId="0" fontId="0" fillId="0" borderId="56" xfId="0" applyFont="1" applyFill="1" applyBorder="1" applyAlignment="1">
      <alignment/>
    </xf>
    <xf numFmtId="0" fontId="12" fillId="0" borderId="57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right" vertical="center" wrapText="1"/>
    </xf>
    <xf numFmtId="0" fontId="16" fillId="0" borderId="16" xfId="0" applyFont="1" applyFill="1" applyBorder="1" applyAlignment="1">
      <alignment horizontal="right" vertical="center" wrapText="1"/>
    </xf>
    <xf numFmtId="0" fontId="16" fillId="0" borderId="15" xfId="0" applyFont="1" applyFill="1" applyBorder="1" applyAlignment="1">
      <alignment horizontal="right" vertical="center" wrapText="1"/>
    </xf>
    <xf numFmtId="0" fontId="16" fillId="0" borderId="58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right" vertical="center"/>
    </xf>
    <xf numFmtId="0" fontId="16" fillId="0" borderId="21" xfId="0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 horizontal="right" vertical="center" wrapText="1"/>
    </xf>
    <xf numFmtId="0" fontId="0" fillId="0" borderId="25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14" fillId="0" borderId="56" xfId="0" applyFont="1" applyFill="1" applyBorder="1" applyAlignment="1">
      <alignment/>
    </xf>
    <xf numFmtId="0" fontId="0" fillId="0" borderId="28" xfId="0" applyFont="1" applyFill="1" applyBorder="1" applyAlignment="1">
      <alignment wrapText="1"/>
    </xf>
    <xf numFmtId="0" fontId="10" fillId="0" borderId="29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right" wrapText="1"/>
    </xf>
    <xf numFmtId="0" fontId="10" fillId="0" borderId="61" xfId="0" applyFont="1" applyFill="1" applyBorder="1" applyAlignment="1">
      <alignment horizontal="right" wrapText="1"/>
    </xf>
    <xf numFmtId="0" fontId="0" fillId="0" borderId="28" xfId="0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horizontal="left" vertical="center" wrapText="1"/>
    </xf>
    <xf numFmtId="0" fontId="12" fillId="0" borderId="57" xfId="0" applyFont="1" applyFill="1" applyBorder="1" applyAlignment="1">
      <alignment wrapText="1"/>
    </xf>
    <xf numFmtId="0" fontId="0" fillId="0" borderId="18" xfId="0" applyFont="1" applyFill="1" applyBorder="1" applyAlignment="1">
      <alignment horizontal="right" wrapText="1"/>
    </xf>
    <xf numFmtId="0" fontId="0" fillId="0" borderId="24" xfId="0" applyFont="1" applyFill="1" applyBorder="1" applyAlignment="1">
      <alignment horizontal="right" wrapText="1"/>
    </xf>
    <xf numFmtId="0" fontId="10" fillId="0" borderId="57" xfId="54" applyFont="1" applyFill="1" applyBorder="1" applyAlignment="1">
      <alignment horizontal="center" vertical="center" wrapText="1"/>
      <protection/>
    </xf>
    <xf numFmtId="0" fontId="10" fillId="0" borderId="57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/>
    </xf>
    <xf numFmtId="0" fontId="0" fillId="0" borderId="24" xfId="34" applyFont="1" applyFill="1" applyBorder="1" applyAlignment="1">
      <alignment vertical="center" wrapText="1"/>
    </xf>
    <xf numFmtId="0" fontId="0" fillId="0" borderId="27" xfId="34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justify" vertical="center"/>
    </xf>
    <xf numFmtId="0" fontId="0" fillId="0" borderId="19" xfId="0" applyFont="1" applyFill="1" applyBorder="1" applyAlignment="1">
      <alignment horizontal="left"/>
    </xf>
    <xf numFmtId="0" fontId="0" fillId="0" borderId="62" xfId="0" applyFont="1" applyFill="1" applyBorder="1" applyAlignment="1">
      <alignment horizontal="right"/>
    </xf>
    <xf numFmtId="0" fontId="0" fillId="0" borderId="63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/>
    </xf>
    <xf numFmtId="0" fontId="10" fillId="0" borderId="31" xfId="0" applyFont="1" applyFill="1" applyBorder="1" applyAlignment="1">
      <alignment horizontal="center"/>
    </xf>
    <xf numFmtId="0" fontId="12" fillId="0" borderId="64" xfId="0" applyFont="1" applyFill="1" applyBorder="1" applyAlignment="1">
      <alignment horizontal="left"/>
    </xf>
    <xf numFmtId="0" fontId="0" fillId="0" borderId="63" xfId="0" applyFont="1" applyFill="1" applyBorder="1" applyAlignment="1">
      <alignment horizontal="right"/>
    </xf>
    <xf numFmtId="0" fontId="0" fillId="0" borderId="31" xfId="54" applyFont="1" applyFill="1" applyBorder="1" applyAlignment="1">
      <alignment horizontal="right" vertical="center" wrapText="1"/>
      <protection/>
    </xf>
    <xf numFmtId="0" fontId="0" fillId="0" borderId="31" xfId="0" applyFont="1" applyFill="1" applyBorder="1" applyAlignment="1">
      <alignment horizontal="right" wrapText="1"/>
    </xf>
    <xf numFmtId="0" fontId="0" fillId="0" borderId="31" xfId="0" applyFont="1" applyFill="1" applyBorder="1" applyAlignment="1">
      <alignment horizontal="right" vertical="center" wrapText="1"/>
    </xf>
    <xf numFmtId="0" fontId="0" fillId="0" borderId="31" xfId="0" applyFont="1" applyFill="1" applyBorder="1" applyAlignment="1">
      <alignment horizontal="right"/>
    </xf>
    <xf numFmtId="0" fontId="0" fillId="0" borderId="65" xfId="0" applyFont="1" applyFill="1" applyBorder="1" applyAlignment="1">
      <alignment horizontal="right" wrapText="1"/>
    </xf>
    <xf numFmtId="0" fontId="0" fillId="0" borderId="63" xfId="0" applyFont="1" applyFill="1" applyBorder="1" applyAlignment="1">
      <alignment horizontal="left"/>
    </xf>
    <xf numFmtId="0" fontId="12" fillId="0" borderId="34" xfId="0" applyFont="1" applyFill="1" applyBorder="1" applyAlignment="1">
      <alignment horizontal="left"/>
    </xf>
    <xf numFmtId="0" fontId="10" fillId="0" borderId="36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26" xfId="57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wrapText="1"/>
    </xf>
    <xf numFmtId="0" fontId="12" fillId="0" borderId="33" xfId="0" applyFont="1" applyFill="1" applyBorder="1" applyAlignment="1">
      <alignment horizontal="right" wrapText="1"/>
    </xf>
    <xf numFmtId="0" fontId="10" fillId="0" borderId="33" xfId="54" applyFont="1" applyFill="1" applyBorder="1" applyAlignment="1">
      <alignment horizontal="center" vertical="center"/>
      <protection/>
    </xf>
    <xf numFmtId="0" fontId="12" fillId="0" borderId="35" xfId="0" applyFont="1" applyFill="1" applyBorder="1" applyAlignment="1">
      <alignment horizontal="left" wrapText="1"/>
    </xf>
    <xf numFmtId="0" fontId="12" fillId="0" borderId="33" xfId="0" applyFont="1" applyFill="1" applyBorder="1" applyAlignment="1">
      <alignment horizontal="left" wrapText="1"/>
    </xf>
    <xf numFmtId="0" fontId="12" fillId="0" borderId="33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vertical="center" wrapText="1"/>
    </xf>
    <xf numFmtId="0" fontId="10" fillId="0" borderId="6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 wrapText="1"/>
    </xf>
    <xf numFmtId="0" fontId="10" fillId="0" borderId="61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20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vertical="center" wrapText="1"/>
    </xf>
    <xf numFmtId="0" fontId="10" fillId="0" borderId="66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12" fillId="0" borderId="35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6" fillId="0" borderId="17" xfId="0" applyFont="1" applyFill="1" applyBorder="1" applyAlignment="1">
      <alignment horizontal="left" vertical="center" wrapText="1"/>
    </xf>
    <xf numFmtId="0" fontId="16" fillId="0" borderId="41" xfId="0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horizontal="left" vertical="center" wrapText="1"/>
    </xf>
    <xf numFmtId="0" fontId="12" fillId="0" borderId="67" xfId="0" applyFont="1" applyFill="1" applyBorder="1" applyAlignment="1">
      <alignment horizontal="left" wrapText="1"/>
    </xf>
    <xf numFmtId="0" fontId="12" fillId="0" borderId="57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0" fillId="0" borderId="24" xfId="0" applyFont="1" applyFill="1" applyBorder="1" applyAlignment="1">
      <alignment horizontal="left" wrapText="1"/>
    </xf>
    <xf numFmtId="0" fontId="10" fillId="0" borderId="52" xfId="0" applyFont="1" applyFill="1" applyBorder="1" applyAlignment="1">
      <alignment horizontal="left" wrapText="1"/>
    </xf>
    <xf numFmtId="0" fontId="0" fillId="0" borderId="38" xfId="0" applyFont="1" applyFill="1" applyBorder="1" applyAlignment="1">
      <alignment horizontal="right" wrapText="1"/>
    </xf>
    <xf numFmtId="0" fontId="0" fillId="0" borderId="27" xfId="0" applyFont="1" applyFill="1" applyBorder="1" applyAlignment="1">
      <alignment horizontal="right" wrapText="1"/>
    </xf>
    <xf numFmtId="0" fontId="10" fillId="0" borderId="29" xfId="0" applyFont="1" applyFill="1" applyBorder="1" applyAlignment="1">
      <alignment horizontal="left" wrapText="1"/>
    </xf>
    <xf numFmtId="0" fontId="0" fillId="0" borderId="19" xfId="0" applyFont="1" applyFill="1" applyBorder="1" applyAlignment="1" quotePrefix="1">
      <alignment horizontal="right" wrapText="1"/>
    </xf>
    <xf numFmtId="0" fontId="0" fillId="0" borderId="19" xfId="0" applyFont="1" applyFill="1" applyBorder="1" applyAlignment="1">
      <alignment horizontal="right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61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0" borderId="54" xfId="0" applyFont="1" applyFill="1" applyBorder="1" applyAlignment="1">
      <alignment wrapText="1"/>
    </xf>
    <xf numFmtId="0" fontId="10" fillId="0" borderId="17" xfId="0" applyFont="1" applyFill="1" applyBorder="1" applyAlignment="1">
      <alignment horizontal="left" wrapText="1"/>
    </xf>
    <xf numFmtId="0" fontId="10" fillId="0" borderId="66" xfId="0" applyFont="1" applyFill="1" applyBorder="1" applyAlignment="1">
      <alignment horizontal="right" wrapText="1"/>
    </xf>
    <xf numFmtId="0" fontId="0" fillId="0" borderId="33" xfId="0" applyFont="1" applyFill="1" applyBorder="1" applyAlignment="1">
      <alignment wrapText="1"/>
    </xf>
    <xf numFmtId="0" fontId="12" fillId="0" borderId="33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wrapText="1"/>
    </xf>
    <xf numFmtId="0" fontId="0" fillId="0" borderId="6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right" wrapText="1"/>
    </xf>
    <xf numFmtId="0" fontId="10" fillId="0" borderId="17" xfId="0" applyFont="1" applyFill="1" applyBorder="1" applyAlignment="1">
      <alignment horizontal="right" wrapText="1"/>
    </xf>
    <xf numFmtId="0" fontId="0" fillId="0" borderId="33" xfId="0" applyFont="1" applyFill="1" applyBorder="1" applyAlignment="1">
      <alignment horizontal="right" wrapText="1"/>
    </xf>
    <xf numFmtId="0" fontId="12" fillId="0" borderId="52" xfId="0" applyFont="1" applyFill="1" applyBorder="1" applyAlignment="1">
      <alignment horizontal="left" wrapText="1"/>
    </xf>
    <xf numFmtId="0" fontId="10" fillId="0" borderId="22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horizontal="left"/>
    </xf>
    <xf numFmtId="0" fontId="10" fillId="0" borderId="52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0" fillId="0" borderId="18" xfId="34" applyFont="1" applyFill="1" applyBorder="1" applyAlignment="1">
      <alignment horizontal="left" vertical="center" wrapText="1"/>
    </xf>
    <xf numFmtId="0" fontId="0" fillId="0" borderId="24" xfId="34" applyFont="1" applyFill="1" applyBorder="1" applyAlignment="1">
      <alignment horizontal="left" wrapText="1"/>
    </xf>
    <xf numFmtId="0" fontId="10" fillId="0" borderId="24" xfId="34" applyFont="1" applyFill="1" applyBorder="1" applyAlignment="1">
      <alignment horizontal="left" wrapText="1"/>
    </xf>
    <xf numFmtId="0" fontId="10" fillId="0" borderId="52" xfId="34" applyFont="1" applyFill="1" applyBorder="1" applyAlignment="1">
      <alignment horizontal="left" wrapText="1"/>
    </xf>
    <xf numFmtId="0" fontId="0" fillId="0" borderId="18" xfId="34" applyFont="1" applyFill="1" applyBorder="1" applyAlignment="1">
      <alignment wrapText="1"/>
    </xf>
    <xf numFmtId="0" fontId="0" fillId="0" borderId="24" xfId="34" applyFont="1" applyFill="1" applyBorder="1" applyAlignment="1">
      <alignment wrapText="1"/>
    </xf>
    <xf numFmtId="0" fontId="10" fillId="0" borderId="15" xfId="34" applyFont="1" applyFill="1" applyBorder="1" applyAlignment="1">
      <alignment horizontal="left" vertical="center" wrapText="1"/>
    </xf>
    <xf numFmtId="0" fontId="0" fillId="0" borderId="15" xfId="34" applyFont="1" applyFill="1" applyBorder="1" applyAlignment="1">
      <alignment wrapText="1"/>
    </xf>
    <xf numFmtId="0" fontId="0" fillId="0" borderId="33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6" fillId="0" borderId="19" xfId="34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center"/>
    </xf>
    <xf numFmtId="0" fontId="0" fillId="0" borderId="70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left"/>
    </xf>
    <xf numFmtId="0" fontId="0" fillId="0" borderId="16" xfId="54" applyFont="1" applyFill="1" applyBorder="1" applyAlignment="1">
      <alignment/>
      <protection/>
    </xf>
    <xf numFmtId="0" fontId="0" fillId="0" borderId="15" xfId="54" applyFont="1" applyFill="1" applyBorder="1" applyAlignment="1">
      <alignment/>
      <protection/>
    </xf>
    <xf numFmtId="0" fontId="0" fillId="0" borderId="22" xfId="54" applyFont="1" applyFill="1" applyBorder="1" applyAlignment="1">
      <alignment/>
      <protection/>
    </xf>
    <xf numFmtId="0" fontId="0" fillId="0" borderId="20" xfId="57" applyFont="1" applyFill="1" applyBorder="1" applyAlignment="1">
      <alignment horizontal="left" vertical="center"/>
    </xf>
    <xf numFmtId="0" fontId="0" fillId="0" borderId="22" xfId="57" applyFont="1" applyFill="1" applyBorder="1" applyAlignment="1">
      <alignment horizontal="left" vertical="center"/>
    </xf>
    <xf numFmtId="0" fontId="10" fillId="0" borderId="22" xfId="57" applyFont="1" applyFill="1" applyBorder="1" applyAlignment="1">
      <alignment horizontal="center" vertical="center"/>
    </xf>
    <xf numFmtId="0" fontId="10" fillId="0" borderId="17" xfId="57" applyFont="1" applyFill="1" applyBorder="1" applyAlignment="1">
      <alignment/>
    </xf>
    <xf numFmtId="0" fontId="0" fillId="0" borderId="42" xfId="57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horizontal="left"/>
    </xf>
    <xf numFmtId="0" fontId="12" fillId="0" borderId="57" xfId="0" applyFont="1" applyFill="1" applyBorder="1" applyAlignment="1">
      <alignment horizontal="left" wrapText="1"/>
    </xf>
    <xf numFmtId="0" fontId="12" fillId="0" borderId="41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right" wrapText="1"/>
    </xf>
    <xf numFmtId="0" fontId="12" fillId="0" borderId="29" xfId="0" applyFont="1" applyFill="1" applyBorder="1" applyAlignment="1">
      <alignment horizontal="left" wrapText="1"/>
    </xf>
    <xf numFmtId="0" fontId="12" fillId="0" borderId="29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/>
    </xf>
    <xf numFmtId="0" fontId="16" fillId="0" borderId="19" xfId="0" applyFont="1" applyFill="1" applyBorder="1" applyAlignment="1">
      <alignment horizontal="left" vertical="center"/>
    </xf>
    <xf numFmtId="0" fontId="10" fillId="0" borderId="41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wrapText="1"/>
    </xf>
    <xf numFmtId="0" fontId="14" fillId="0" borderId="33" xfId="0" applyFont="1" applyFill="1" applyBorder="1" applyAlignment="1">
      <alignment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left" wrapText="1"/>
    </xf>
    <xf numFmtId="0" fontId="0" fillId="0" borderId="63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center" wrapText="1"/>
    </xf>
    <xf numFmtId="0" fontId="12" fillId="0" borderId="64" xfId="0" applyFont="1" applyFill="1" applyBorder="1" applyAlignment="1">
      <alignment horizontal="left" wrapText="1"/>
    </xf>
    <xf numFmtId="0" fontId="0" fillId="0" borderId="63" xfId="0" applyFont="1" applyFill="1" applyBorder="1" applyAlignment="1">
      <alignment horizontal="right" wrapText="1"/>
    </xf>
    <xf numFmtId="0" fontId="0" fillId="0" borderId="56" xfId="0" applyFont="1" applyFill="1" applyBorder="1" applyAlignment="1">
      <alignment horizontal="right" wrapText="1"/>
    </xf>
    <xf numFmtId="0" fontId="16" fillId="0" borderId="16" xfId="0" applyFont="1" applyFill="1" applyBorder="1" applyAlignment="1">
      <alignment horizontal="left" wrapText="1"/>
    </xf>
    <xf numFmtId="0" fontId="16" fillId="0" borderId="31" xfId="0" applyFont="1" applyFill="1" applyBorder="1" applyAlignment="1">
      <alignment horizontal="left" wrapText="1"/>
    </xf>
    <xf numFmtId="0" fontId="16" fillId="0" borderId="22" xfId="0" applyFont="1" applyFill="1" applyBorder="1" applyAlignment="1">
      <alignment horizontal="left" wrapText="1"/>
    </xf>
    <xf numFmtId="0" fontId="12" fillId="0" borderId="71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left" wrapText="1"/>
    </xf>
    <xf numFmtId="0" fontId="16" fillId="0" borderId="19" xfId="0" applyFont="1" applyFill="1" applyBorder="1" applyAlignment="1">
      <alignment horizontal="left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6" xfId="54" applyFont="1" applyFill="1" applyBorder="1" applyAlignment="1">
      <alignment horizontal="center" vertical="center" wrapText="1"/>
      <protection/>
    </xf>
    <xf numFmtId="0" fontId="12" fillId="0" borderId="71" xfId="0" applyFont="1" applyFill="1" applyBorder="1" applyAlignment="1">
      <alignment horizontal="left" wrapText="1"/>
    </xf>
    <xf numFmtId="0" fontId="16" fillId="0" borderId="30" xfId="0" applyFont="1" applyFill="1" applyBorder="1" applyAlignment="1">
      <alignment horizontal="left" vertical="center"/>
    </xf>
    <xf numFmtId="0" fontId="16" fillId="0" borderId="32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/>
    </xf>
    <xf numFmtId="0" fontId="63" fillId="0" borderId="0" xfId="0" applyFont="1" applyFill="1" applyAlignment="1">
      <alignment/>
    </xf>
    <xf numFmtId="0" fontId="0" fillId="32" borderId="33" xfId="0" applyFont="1" applyFill="1" applyBorder="1" applyAlignment="1">
      <alignment horizontal="right" wrapText="1"/>
    </xf>
    <xf numFmtId="0" fontId="0" fillId="32" borderId="0" xfId="0" applyFont="1" applyFill="1" applyBorder="1" applyAlignment="1">
      <alignment wrapText="1"/>
    </xf>
    <xf numFmtId="0" fontId="0" fillId="32" borderId="0" xfId="0" applyFont="1" applyFill="1" applyAlignment="1">
      <alignment wrapText="1"/>
    </xf>
    <xf numFmtId="0" fontId="0" fillId="0" borderId="38" xfId="0" applyFont="1" applyFill="1" applyBorder="1" applyAlignment="1">
      <alignment horizontal="right" vertical="center" wrapText="1"/>
    </xf>
    <xf numFmtId="0" fontId="0" fillId="0" borderId="29" xfId="0" applyFont="1" applyFill="1" applyBorder="1" applyAlignment="1">
      <alignment horizontal="right" vertical="center" wrapText="1"/>
    </xf>
    <xf numFmtId="0" fontId="0" fillId="0" borderId="72" xfId="0" applyFont="1" applyFill="1" applyBorder="1" applyAlignment="1">
      <alignment/>
    </xf>
    <xf numFmtId="0" fontId="0" fillId="0" borderId="39" xfId="0" applyFont="1" applyFill="1" applyBorder="1" applyAlignment="1">
      <alignment horizontal="right" vertical="center" wrapText="1"/>
    </xf>
    <xf numFmtId="0" fontId="0" fillId="0" borderId="72" xfId="0" applyFont="1" applyFill="1" applyBorder="1" applyAlignment="1">
      <alignment/>
    </xf>
    <xf numFmtId="0" fontId="63" fillId="0" borderId="72" xfId="0" applyFont="1" applyFill="1" applyBorder="1" applyAlignment="1">
      <alignment/>
    </xf>
    <xf numFmtId="0" fontId="0" fillId="0" borderId="34" xfId="0" applyFont="1" applyFill="1" applyBorder="1" applyAlignment="1">
      <alignment horizontal="right" vertical="center" wrapText="1"/>
    </xf>
    <xf numFmtId="0" fontId="0" fillId="0" borderId="73" xfId="0" applyFont="1" applyFill="1" applyBorder="1" applyAlignment="1">
      <alignment horizontal="right" vertical="center"/>
    </xf>
    <xf numFmtId="0" fontId="0" fillId="0" borderId="52" xfId="0" applyFont="1" applyFill="1" applyBorder="1" applyAlignment="1">
      <alignment horizontal="right" vertical="center" wrapText="1"/>
    </xf>
    <xf numFmtId="0" fontId="0" fillId="0" borderId="31" xfId="0" applyFont="1" applyFill="1" applyBorder="1" applyAlignment="1" quotePrefix="1">
      <alignment horizontal="right" vertical="center"/>
    </xf>
    <xf numFmtId="0" fontId="0" fillId="0" borderId="74" xfId="0" applyFont="1" applyFill="1" applyBorder="1" applyAlignment="1">
      <alignment vertical="center"/>
    </xf>
    <xf numFmtId="0" fontId="0" fillId="0" borderId="38" xfId="0" applyFont="1" applyFill="1" applyBorder="1" applyAlignment="1">
      <alignment horizontal="right" vertical="center"/>
    </xf>
    <xf numFmtId="0" fontId="10" fillId="32" borderId="19" xfId="57" applyFont="1" applyFill="1" applyBorder="1" applyAlignment="1">
      <alignment horizontal="left" vertical="center"/>
    </xf>
    <xf numFmtId="0" fontId="0" fillId="32" borderId="15" xfId="57" applyFont="1" applyFill="1" applyBorder="1" applyAlignment="1">
      <alignment horizontal="left" vertical="center"/>
    </xf>
    <xf numFmtId="0" fontId="10" fillId="32" borderId="15" xfId="57" applyFont="1" applyFill="1" applyBorder="1" applyAlignment="1">
      <alignment horizontal="center" vertical="center"/>
    </xf>
    <xf numFmtId="0" fontId="10" fillId="32" borderId="29" xfId="57" applyFont="1" applyFill="1" applyBorder="1" applyAlignment="1">
      <alignment horizontal="center"/>
    </xf>
    <xf numFmtId="0" fontId="0" fillId="32" borderId="19" xfId="57" applyFont="1" applyFill="1" applyBorder="1" applyAlignment="1" quotePrefix="1">
      <alignment horizontal="right" vertical="center"/>
    </xf>
    <xf numFmtId="0" fontId="0" fillId="32" borderId="15" xfId="57" applyFont="1" applyFill="1" applyBorder="1" applyAlignment="1" quotePrefix="1">
      <alignment horizontal="right" vertical="center"/>
    </xf>
    <xf numFmtId="0" fontId="0" fillId="32" borderId="16" xfId="0" applyFont="1" applyFill="1" applyBorder="1" applyAlignment="1">
      <alignment horizontal="right" vertical="center"/>
    </xf>
    <xf numFmtId="0" fontId="0" fillId="32" borderId="15" xfId="57" applyFont="1" applyFill="1" applyBorder="1" applyAlignment="1">
      <alignment horizontal="right" vertical="center"/>
    </xf>
    <xf numFmtId="0" fontId="0" fillId="32" borderId="28" xfId="57" applyFont="1" applyFill="1" applyBorder="1" applyAlignment="1">
      <alignment horizontal="right" vertical="center"/>
    </xf>
    <xf numFmtId="0" fontId="63" fillId="32" borderId="0" xfId="0" applyFont="1" applyFill="1" applyBorder="1" applyAlignment="1">
      <alignment/>
    </xf>
    <xf numFmtId="0" fontId="63" fillId="32" borderId="0" xfId="0" applyFont="1" applyFill="1" applyAlignment="1">
      <alignment/>
    </xf>
    <xf numFmtId="0" fontId="0" fillId="32" borderId="22" xfId="0" applyFont="1" applyFill="1" applyBorder="1" applyAlignment="1">
      <alignment horizontal="right" vertical="center" wrapText="1"/>
    </xf>
    <xf numFmtId="0" fontId="0" fillId="32" borderId="22" xfId="0" applyFont="1" applyFill="1" applyBorder="1" applyAlignment="1">
      <alignment horizontal="right" vertical="center"/>
    </xf>
    <xf numFmtId="0" fontId="16" fillId="0" borderId="19" xfId="0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horizontal="right" wrapText="1"/>
    </xf>
    <xf numFmtId="0" fontId="0" fillId="0" borderId="14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right" vertical="center"/>
    </xf>
    <xf numFmtId="0" fontId="0" fillId="0" borderId="75" xfId="0" applyFont="1" applyFill="1" applyBorder="1" applyAlignment="1">
      <alignment horizontal="right" wrapText="1"/>
    </xf>
    <xf numFmtId="0" fontId="0" fillId="0" borderId="15" xfId="0" applyFont="1" applyFill="1" applyBorder="1" applyAlignment="1" quotePrefix="1">
      <alignment horizontal="right" wrapText="1"/>
    </xf>
    <xf numFmtId="0" fontId="0" fillId="0" borderId="76" xfId="0" applyFont="1" applyFill="1" applyBorder="1" applyAlignment="1">
      <alignment horizontal="right" wrapText="1"/>
    </xf>
    <xf numFmtId="0" fontId="0" fillId="32" borderId="19" xfId="57" applyFont="1" applyFill="1" applyBorder="1" applyAlignment="1">
      <alignment horizontal="left" vertical="center"/>
    </xf>
    <xf numFmtId="0" fontId="0" fillId="32" borderId="19" xfId="0" applyFont="1" applyFill="1" applyBorder="1" applyAlignment="1" quotePrefix="1">
      <alignment horizontal="right" vertical="center"/>
    </xf>
    <xf numFmtId="0" fontId="0" fillId="32" borderId="15" xfId="0" applyFont="1" applyFill="1" applyBorder="1" applyAlignment="1" quotePrefix="1">
      <alignment horizontal="right" vertical="center"/>
    </xf>
    <xf numFmtId="0" fontId="0" fillId="32" borderId="18" xfId="0" applyFont="1" applyFill="1" applyBorder="1" applyAlignment="1">
      <alignment horizontal="left" vertical="center" wrapText="1"/>
    </xf>
    <xf numFmtId="0" fontId="0" fillId="32" borderId="24" xfId="0" applyFont="1" applyFill="1" applyBorder="1" applyAlignment="1">
      <alignment horizontal="left" vertical="center" wrapText="1"/>
    </xf>
    <xf numFmtId="0" fontId="10" fillId="32" borderId="24" xfId="0" applyFont="1" applyFill="1" applyBorder="1" applyAlignment="1">
      <alignment horizontal="left" vertical="center" wrapText="1"/>
    </xf>
    <xf numFmtId="0" fontId="10" fillId="32" borderId="52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right" vertical="center" wrapText="1"/>
    </xf>
    <xf numFmtId="0" fontId="41" fillId="32" borderId="15" xfId="0" applyFont="1" applyFill="1" applyBorder="1" applyAlignment="1">
      <alignment horizontal="left" vertical="justify" wrapText="1"/>
    </xf>
    <xf numFmtId="0" fontId="0" fillId="32" borderId="31" xfId="0" applyFont="1" applyFill="1" applyBorder="1" applyAlignment="1">
      <alignment horizontal="left" vertical="center" wrapText="1"/>
    </xf>
    <xf numFmtId="0" fontId="10" fillId="32" borderId="32" xfId="0" applyFont="1" applyFill="1" applyBorder="1" applyAlignment="1">
      <alignment horizontal="center" vertical="center" wrapText="1"/>
    </xf>
    <xf numFmtId="0" fontId="10" fillId="32" borderId="37" xfId="0" applyFont="1" applyFill="1" applyBorder="1" applyAlignment="1">
      <alignment horizontal="center" vertical="center" wrapText="1"/>
    </xf>
    <xf numFmtId="0" fontId="0" fillId="32" borderId="30" xfId="0" applyFont="1" applyFill="1" applyBorder="1" applyAlignment="1">
      <alignment horizontal="right" vertical="center" wrapText="1"/>
    </xf>
    <xf numFmtId="0" fontId="0" fillId="32" borderId="32" xfId="0" applyFont="1" applyFill="1" applyBorder="1" applyAlignment="1">
      <alignment horizontal="right" vertical="center" wrapText="1"/>
    </xf>
    <xf numFmtId="0" fontId="0" fillId="32" borderId="32" xfId="0" applyFont="1" applyFill="1" applyBorder="1" applyAlignment="1">
      <alignment horizontal="right" vertical="center"/>
    </xf>
    <xf numFmtId="0" fontId="0" fillId="32" borderId="44" xfId="0" applyFont="1" applyFill="1" applyBorder="1" applyAlignment="1">
      <alignment horizontal="right" vertical="center" wrapText="1"/>
    </xf>
    <xf numFmtId="0" fontId="0" fillId="32" borderId="30" xfId="0" applyFont="1" applyFill="1" applyBorder="1" applyAlignment="1">
      <alignment horizontal="right" vertical="center"/>
    </xf>
    <xf numFmtId="0" fontId="0" fillId="32" borderId="44" xfId="0" applyFont="1" applyFill="1" applyBorder="1" applyAlignment="1">
      <alignment horizontal="right" vertic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30" xfId="0" applyFont="1" applyFill="1" applyBorder="1" applyAlignment="1">
      <alignment horizontal="left" vertical="center"/>
    </xf>
    <xf numFmtId="0" fontId="0" fillId="32" borderId="32" xfId="0" applyFont="1" applyFill="1" applyBorder="1" applyAlignment="1">
      <alignment horizontal="left" vertical="center" wrapText="1"/>
    </xf>
    <xf numFmtId="0" fontId="10" fillId="32" borderId="32" xfId="0" applyFont="1" applyFill="1" applyBorder="1" applyAlignment="1">
      <alignment horizontal="center" vertical="center"/>
    </xf>
    <xf numFmtId="0" fontId="10" fillId="32" borderId="37" xfId="0" applyFont="1" applyFill="1" applyBorder="1" applyAlignment="1">
      <alignment horizontal="right" vertical="center"/>
    </xf>
    <xf numFmtId="0" fontId="0" fillId="32" borderId="36" xfId="0" applyFont="1" applyFill="1" applyBorder="1" applyAlignment="1">
      <alignment horizontal="right" vertical="center"/>
    </xf>
    <xf numFmtId="0" fontId="0" fillId="32" borderId="10" xfId="0" applyFont="1" applyFill="1" applyBorder="1" applyAlignment="1">
      <alignment horizontal="right" vertical="center"/>
    </xf>
    <xf numFmtId="0" fontId="0" fillId="32" borderId="77" xfId="0" applyFont="1" applyFill="1" applyBorder="1" applyAlignment="1">
      <alignment vertical="center"/>
    </xf>
    <xf numFmtId="0" fontId="0" fillId="32" borderId="78" xfId="0" applyFont="1" applyFill="1" applyBorder="1" applyAlignment="1">
      <alignment vertical="center"/>
    </xf>
    <xf numFmtId="0" fontId="0" fillId="32" borderId="79" xfId="0" applyFont="1" applyFill="1" applyBorder="1" applyAlignment="1">
      <alignment vertical="center"/>
    </xf>
    <xf numFmtId="0" fontId="0" fillId="32" borderId="38" xfId="0" applyFont="1" applyFill="1" applyBorder="1" applyAlignment="1">
      <alignment horizontal="right" vertical="center"/>
    </xf>
    <xf numFmtId="0" fontId="0" fillId="32" borderId="24" xfId="0" applyFont="1" applyFill="1" applyBorder="1" applyAlignment="1">
      <alignment horizontal="right" vertical="center"/>
    </xf>
    <xf numFmtId="0" fontId="0" fillId="32" borderId="39" xfId="0" applyFont="1" applyFill="1" applyBorder="1" applyAlignment="1">
      <alignment horizontal="right" vertical="center"/>
    </xf>
    <xf numFmtId="0" fontId="12" fillId="32" borderId="33" xfId="0" applyFont="1" applyFill="1" applyBorder="1" applyAlignment="1">
      <alignment horizontal="right"/>
    </xf>
    <xf numFmtId="0" fontId="0" fillId="32" borderId="33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23" xfId="0" applyFont="1" applyFill="1" applyBorder="1" applyAlignment="1">
      <alignment horizontal="left" vertical="center"/>
    </xf>
    <xf numFmtId="0" fontId="0" fillId="32" borderId="14" xfId="0" applyFont="1" applyFill="1" applyBorder="1" applyAlignment="1">
      <alignment horizontal="left" vertical="center" wrapText="1"/>
    </xf>
    <xf numFmtId="0" fontId="10" fillId="32" borderId="14" xfId="0" applyFont="1" applyFill="1" applyBorder="1" applyAlignment="1">
      <alignment horizontal="center" vertical="center"/>
    </xf>
    <xf numFmtId="0" fontId="10" fillId="32" borderId="34" xfId="0" applyFont="1" applyFill="1" applyBorder="1" applyAlignment="1">
      <alignment horizontal="right" vertical="center"/>
    </xf>
    <xf numFmtId="0" fontId="0" fillId="32" borderId="22" xfId="0" applyFont="1" applyFill="1" applyBorder="1" applyAlignment="1">
      <alignment vertical="center"/>
    </xf>
    <xf numFmtId="0" fontId="0" fillId="32" borderId="33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/>
    </xf>
    <xf numFmtId="0" fontId="64" fillId="0" borderId="19" xfId="0" applyFont="1" applyFill="1" applyBorder="1" applyAlignment="1">
      <alignment horizontal="left" vertical="center" wrapText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left" vertical="center" wrapText="1"/>
    </xf>
    <xf numFmtId="0" fontId="65" fillId="0" borderId="29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vertical="center" wrapText="1"/>
    </xf>
    <xf numFmtId="0" fontId="64" fillId="0" borderId="15" xfId="0" applyFont="1" applyFill="1" applyBorder="1" applyAlignment="1">
      <alignment vertical="center" wrapText="1"/>
    </xf>
    <xf numFmtId="0" fontId="64" fillId="0" borderId="31" xfId="34" applyFont="1" applyFill="1" applyBorder="1" applyAlignment="1">
      <alignment vertical="center" wrapText="1"/>
    </xf>
    <xf numFmtId="0" fontId="64" fillId="0" borderId="40" xfId="0" applyFont="1" applyFill="1" applyBorder="1" applyAlignment="1">
      <alignment vertical="center" wrapText="1"/>
    </xf>
    <xf numFmtId="0" fontId="64" fillId="0" borderId="21" xfId="34" applyFont="1" applyFill="1" applyBorder="1" applyAlignment="1">
      <alignment vertical="center" wrapText="1"/>
    </xf>
    <xf numFmtId="0" fontId="64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32" borderId="24" xfId="0" applyFont="1" applyFill="1" applyBorder="1" applyAlignment="1">
      <alignment horizontal="right" vertical="center" wrapText="1"/>
    </xf>
    <xf numFmtId="0" fontId="0" fillId="32" borderId="27" xfId="0" applyFont="1" applyFill="1" applyBorder="1" applyAlignment="1">
      <alignment horizontal="right" vertical="center" wrapText="1"/>
    </xf>
    <xf numFmtId="0" fontId="0" fillId="32" borderId="42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/>
    </xf>
    <xf numFmtId="0" fontId="12" fillId="32" borderId="33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36" xfId="0" applyFont="1" applyFill="1" applyBorder="1" applyAlignment="1">
      <alignment horizontal="right"/>
    </xf>
    <xf numFmtId="0" fontId="0" fillId="32" borderId="20" xfId="0" applyFont="1" applyFill="1" applyBorder="1" applyAlignment="1">
      <alignment horizontal="right" vertical="center"/>
    </xf>
    <xf numFmtId="0" fontId="0" fillId="32" borderId="42" xfId="0" applyFont="1" applyFill="1" applyBorder="1" applyAlignment="1">
      <alignment horizontal="right" vertical="center"/>
    </xf>
    <xf numFmtId="0" fontId="15" fillId="0" borderId="54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0" fontId="19" fillId="0" borderId="15" xfId="0" applyFont="1" applyBorder="1" applyAlignment="1">
      <alignment horizontal="distributed" vertical="center"/>
    </xf>
    <xf numFmtId="0" fontId="14" fillId="0" borderId="0" xfId="0" applyFont="1" applyAlignment="1">
      <alignment/>
    </xf>
    <xf numFmtId="0" fontId="20" fillId="0" borderId="15" xfId="0" applyFont="1" applyBorder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0" fillId="0" borderId="4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5" fontId="18" fillId="33" borderId="29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9" fillId="0" borderId="2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2" fillId="0" borderId="33" xfId="0" applyFont="1" applyFill="1" applyBorder="1" applyAlignment="1">
      <alignment horizontal="right"/>
    </xf>
    <xf numFmtId="0" fontId="12" fillId="0" borderId="35" xfId="0" applyFont="1" applyFill="1" applyBorder="1" applyAlignment="1">
      <alignment horizontal="right"/>
    </xf>
    <xf numFmtId="0" fontId="12" fillId="0" borderId="33" xfId="0" applyFont="1" applyFill="1" applyBorder="1" applyAlignment="1">
      <alignment horizontal="right" wrapText="1"/>
    </xf>
    <xf numFmtId="0" fontId="12" fillId="0" borderId="35" xfId="0" applyFont="1" applyFill="1" applyBorder="1" applyAlignment="1">
      <alignment horizontal="right" wrapText="1"/>
    </xf>
    <xf numFmtId="0" fontId="14" fillId="0" borderId="33" xfId="0" applyFont="1" applyFill="1" applyBorder="1" applyAlignment="1">
      <alignment horizontal="right" wrapText="1"/>
    </xf>
    <xf numFmtId="0" fontId="14" fillId="0" borderId="35" xfId="0" applyFont="1" applyFill="1" applyBorder="1" applyAlignment="1">
      <alignment horizontal="right" wrapText="1"/>
    </xf>
    <xf numFmtId="0" fontId="12" fillId="0" borderId="33" xfId="0" applyFont="1" applyFill="1" applyBorder="1" applyAlignment="1">
      <alignment horizontal="right" vertical="center"/>
    </xf>
    <xf numFmtId="0" fontId="12" fillId="0" borderId="35" xfId="0" applyFont="1" applyFill="1" applyBorder="1" applyAlignment="1">
      <alignment horizontal="right" vertical="center"/>
    </xf>
    <xf numFmtId="0" fontId="12" fillId="0" borderId="56" xfId="0" applyFont="1" applyFill="1" applyBorder="1" applyAlignment="1">
      <alignment horizontal="right" wrapText="1"/>
    </xf>
    <xf numFmtId="0" fontId="12" fillId="0" borderId="71" xfId="0" applyFont="1" applyFill="1" applyBorder="1" applyAlignment="1">
      <alignment horizontal="right" wrapText="1"/>
    </xf>
    <xf numFmtId="0" fontId="12" fillId="0" borderId="56" xfId="0" applyFont="1" applyFill="1" applyBorder="1" applyAlignment="1">
      <alignment horizontal="right"/>
    </xf>
    <xf numFmtId="0" fontId="12" fillId="0" borderId="71" xfId="0" applyFont="1" applyFill="1" applyBorder="1" applyAlignment="1">
      <alignment horizontal="right"/>
    </xf>
    <xf numFmtId="0" fontId="12" fillId="0" borderId="33" xfId="0" applyFont="1" applyFill="1" applyBorder="1" applyAlignment="1">
      <alignment horizontal="left" vertical="center" wrapText="1"/>
    </xf>
    <xf numFmtId="0" fontId="12" fillId="32" borderId="33" xfId="0" applyFont="1" applyFill="1" applyBorder="1" applyAlignment="1">
      <alignment horizontal="right"/>
    </xf>
    <xf numFmtId="0" fontId="12" fillId="32" borderId="35" xfId="0" applyFont="1" applyFill="1" applyBorder="1" applyAlignment="1">
      <alignment horizontal="right"/>
    </xf>
    <xf numFmtId="0" fontId="10" fillId="0" borderId="33" xfId="54" applyFont="1" applyFill="1" applyBorder="1" applyAlignment="1">
      <alignment horizontal="center" vertical="center" wrapText="1"/>
      <protection/>
    </xf>
    <xf numFmtId="0" fontId="12" fillId="0" borderId="67" xfId="0" applyFont="1" applyFill="1" applyBorder="1" applyAlignment="1">
      <alignment horizontal="right"/>
    </xf>
    <xf numFmtId="0" fontId="12" fillId="0" borderId="13" xfId="0" applyFont="1" applyFill="1" applyBorder="1" applyAlignment="1">
      <alignment horizontal="right"/>
    </xf>
    <xf numFmtId="0" fontId="12" fillId="0" borderId="75" xfId="0" applyFont="1" applyFill="1" applyBorder="1" applyAlignment="1">
      <alignment horizontal="right"/>
    </xf>
    <xf numFmtId="0" fontId="12" fillId="0" borderId="33" xfId="0" applyFont="1" applyFill="1" applyBorder="1" applyAlignment="1">
      <alignment horizontal="right" vertical="center" wrapText="1"/>
    </xf>
    <xf numFmtId="0" fontId="12" fillId="0" borderId="35" xfId="0" applyFont="1" applyFill="1" applyBorder="1" applyAlignment="1">
      <alignment horizontal="right" vertical="center" wrapText="1"/>
    </xf>
    <xf numFmtId="0" fontId="13" fillId="0" borderId="33" xfId="54" applyFont="1" applyFill="1" applyBorder="1" applyAlignment="1">
      <alignment horizontal="center" vertical="center" wrapText="1"/>
      <protection/>
    </xf>
    <xf numFmtId="0" fontId="10" fillId="0" borderId="33" xfId="0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horizontal="right" wrapText="1"/>
    </xf>
    <xf numFmtId="0" fontId="12" fillId="0" borderId="59" xfId="0" applyFont="1" applyFill="1" applyBorder="1" applyAlignment="1">
      <alignment horizontal="right" wrapText="1"/>
    </xf>
    <xf numFmtId="0" fontId="17" fillId="0" borderId="35" xfId="0" applyFont="1" applyFill="1" applyBorder="1" applyAlignment="1">
      <alignment horizontal="right" wrapText="1"/>
    </xf>
    <xf numFmtId="0" fontId="17" fillId="0" borderId="80" xfId="0" applyFont="1" applyFill="1" applyBorder="1" applyAlignment="1">
      <alignment horizontal="right" wrapText="1"/>
    </xf>
    <xf numFmtId="0" fontId="17" fillId="0" borderId="59" xfId="0" applyFont="1" applyFill="1" applyBorder="1" applyAlignment="1">
      <alignment horizontal="right" wrapText="1"/>
    </xf>
    <xf numFmtId="0" fontId="14" fillId="0" borderId="33" xfId="0" applyFont="1" applyFill="1" applyBorder="1" applyAlignment="1">
      <alignment horizontal="right"/>
    </xf>
    <xf numFmtId="0" fontId="10" fillId="0" borderId="33" xfId="0" applyFont="1" applyFill="1" applyBorder="1" applyAlignment="1">
      <alignment horizontal="center" vertical="center" wrapText="1"/>
    </xf>
    <xf numFmtId="0" fontId="15" fillId="0" borderId="0" xfId="54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56" xfId="54" applyFont="1" applyFill="1" applyBorder="1" applyAlignment="1">
      <alignment horizontal="center" vertical="center" wrapText="1"/>
      <protection/>
    </xf>
    <xf numFmtId="0" fontId="13" fillId="0" borderId="56" xfId="54" applyFont="1" applyFill="1" applyBorder="1" applyAlignment="1">
      <alignment horizontal="center" vertical="center" wrapText="1"/>
      <protection/>
    </xf>
    <xf numFmtId="0" fontId="12" fillId="0" borderId="45" xfId="0" applyFont="1" applyFill="1" applyBorder="1" applyAlignment="1">
      <alignment horizontal="right"/>
    </xf>
    <xf numFmtId="0" fontId="10" fillId="0" borderId="33" xfId="0" applyFont="1" applyFill="1" applyBorder="1" applyAlignment="1">
      <alignment horizontal="right"/>
    </xf>
    <xf numFmtId="0" fontId="10" fillId="0" borderId="35" xfId="0" applyFont="1" applyFill="1" applyBorder="1" applyAlignment="1">
      <alignment horizontal="right"/>
    </xf>
    <xf numFmtId="0" fontId="12" fillId="0" borderId="80" xfId="0" applyFont="1" applyFill="1" applyBorder="1" applyAlignment="1">
      <alignment horizontal="right" vertical="center"/>
    </xf>
    <xf numFmtId="0" fontId="12" fillId="0" borderId="36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71" xfId="0" applyFont="1" applyFill="1" applyBorder="1" applyAlignment="1">
      <alignment horizontal="right" vertical="center" wrapText="1"/>
    </xf>
    <xf numFmtId="0" fontId="12" fillId="0" borderId="45" xfId="0" applyFont="1" applyFill="1" applyBorder="1" applyAlignment="1">
      <alignment horizontal="right" vertical="center" wrapText="1"/>
    </xf>
    <xf numFmtId="0" fontId="12" fillId="0" borderId="81" xfId="0" applyFont="1" applyFill="1" applyBorder="1" applyAlignment="1">
      <alignment horizontal="right" vertical="center" wrapText="1"/>
    </xf>
    <xf numFmtId="0" fontId="12" fillId="32" borderId="35" xfId="0" applyFont="1" applyFill="1" applyBorder="1" applyAlignment="1">
      <alignment horizontal="right" vertical="center"/>
    </xf>
    <xf numFmtId="0" fontId="12" fillId="32" borderId="80" xfId="0" applyFont="1" applyFill="1" applyBorder="1" applyAlignment="1">
      <alignment horizontal="right" vertical="center"/>
    </xf>
    <xf numFmtId="0" fontId="10" fillId="0" borderId="33" xfId="54" applyFont="1" applyFill="1" applyBorder="1" applyAlignment="1">
      <alignment horizontal="center" vertical="center"/>
      <protection/>
    </xf>
    <xf numFmtId="0" fontId="12" fillId="0" borderId="33" xfId="0" applyFont="1" applyFill="1" applyBorder="1" applyAlignment="1">
      <alignment horizontal="left" vertical="center"/>
    </xf>
    <xf numFmtId="0" fontId="13" fillId="0" borderId="33" xfId="54" applyFont="1" applyFill="1" applyBorder="1" applyAlignment="1">
      <alignment horizontal="center" vertical="center"/>
      <protection/>
    </xf>
    <xf numFmtId="0" fontId="12" fillId="32" borderId="33" xfId="0" applyFont="1" applyFill="1" applyBorder="1" applyAlignment="1">
      <alignment horizontal="right" wrapText="1"/>
    </xf>
    <xf numFmtId="0" fontId="12" fillId="32" borderId="35" xfId="0" applyFont="1" applyFill="1" applyBorder="1" applyAlignment="1">
      <alignment horizontal="right" wrapText="1"/>
    </xf>
    <xf numFmtId="0" fontId="9" fillId="0" borderId="15" xfId="0" applyFont="1" applyFill="1" applyBorder="1" applyAlignment="1">
      <alignment horizontal="center" vertical="center"/>
    </xf>
    <xf numFmtId="15" fontId="9" fillId="32" borderId="15" xfId="0" applyNumberFormat="1" applyFont="1" applyFill="1" applyBorder="1" applyAlignment="1">
      <alignment horizontal="center"/>
    </xf>
    <xf numFmtId="0" fontId="9" fillId="32" borderId="15" xfId="0" applyFont="1" applyFill="1" applyBorder="1" applyAlignment="1">
      <alignment horizontal="center"/>
    </xf>
    <xf numFmtId="15" fontId="9" fillId="0" borderId="15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15" fontId="9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center"/>
    </xf>
    <xf numFmtId="0" fontId="9" fillId="32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9" fillId="0" borderId="82" xfId="0" applyFont="1" applyFill="1" applyBorder="1" applyAlignment="1">
      <alignment horizontal="center"/>
    </xf>
    <xf numFmtId="0" fontId="12" fillId="0" borderId="80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  <xf numFmtId="0" fontId="12" fillId="0" borderId="59" xfId="0" applyFont="1" applyFill="1" applyBorder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_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19050</xdr:rowOff>
    </xdr:from>
    <xdr:to>
      <xdr:col>0</xdr:col>
      <xdr:colOff>1219200</xdr:colOff>
      <xdr:row>2</xdr:row>
      <xdr:rowOff>57150</xdr:rowOff>
    </xdr:to>
    <xdr:pic>
      <xdr:nvPicPr>
        <xdr:cNvPr id="1" name="2 Imagen" descr="escudo_unach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50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19050</xdr:rowOff>
    </xdr:from>
    <xdr:to>
      <xdr:col>1</xdr:col>
      <xdr:colOff>457200</xdr:colOff>
      <xdr:row>3</xdr:row>
      <xdr:rowOff>0</xdr:rowOff>
    </xdr:to>
    <xdr:pic>
      <xdr:nvPicPr>
        <xdr:cNvPr id="1" name="2 Imagen" descr="escudo_unach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50"/>
          <a:ext cx="1838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19050</xdr:rowOff>
    </xdr:from>
    <xdr:to>
      <xdr:col>1</xdr:col>
      <xdr:colOff>28575</xdr:colOff>
      <xdr:row>1</xdr:row>
      <xdr:rowOff>152400</xdr:rowOff>
    </xdr:to>
    <xdr:pic>
      <xdr:nvPicPr>
        <xdr:cNvPr id="1" name="2 Imagen" descr="escudo_unach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50"/>
          <a:ext cx="14097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19050</xdr:rowOff>
    </xdr:from>
    <xdr:to>
      <xdr:col>1</xdr:col>
      <xdr:colOff>457200</xdr:colOff>
      <xdr:row>3</xdr:row>
      <xdr:rowOff>0</xdr:rowOff>
    </xdr:to>
    <xdr:pic>
      <xdr:nvPicPr>
        <xdr:cNvPr id="1" name="2 Imagen" descr="escudo_unach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50"/>
          <a:ext cx="1838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19050</xdr:rowOff>
    </xdr:from>
    <xdr:to>
      <xdr:col>1</xdr:col>
      <xdr:colOff>114300</xdr:colOff>
      <xdr:row>2</xdr:row>
      <xdr:rowOff>19050</xdr:rowOff>
    </xdr:to>
    <xdr:pic>
      <xdr:nvPicPr>
        <xdr:cNvPr id="1" name="2 Imagen" descr="escudo_unach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50"/>
          <a:ext cx="1495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F2" sqref="F2"/>
    </sheetView>
  </sheetViews>
  <sheetFormatPr defaultColWidth="11.421875" defaultRowHeight="12.75"/>
  <cols>
    <col min="1" max="1" width="9.421875" style="0" customWidth="1"/>
    <col min="2" max="2" width="28.00390625" style="0" customWidth="1"/>
    <col min="3" max="3" width="26.00390625" style="0" customWidth="1"/>
    <col min="4" max="4" width="22.00390625" style="0" customWidth="1"/>
    <col min="5" max="5" width="21.421875" style="0" customWidth="1"/>
  </cols>
  <sheetData>
    <row r="1" spans="2:5" ht="20.25">
      <c r="B1" s="547" t="s">
        <v>257</v>
      </c>
      <c r="C1" s="547"/>
      <c r="D1" s="547"/>
      <c r="E1" s="547"/>
    </row>
    <row r="2" spans="2:5" ht="20.25">
      <c r="B2" s="548" t="s">
        <v>243</v>
      </c>
      <c r="C2" s="548"/>
      <c r="D2" s="548"/>
      <c r="E2" s="548"/>
    </row>
    <row r="3" spans="2:5" ht="20.25">
      <c r="B3" s="530"/>
      <c r="C3" s="530"/>
      <c r="D3" s="530"/>
      <c r="E3" s="530"/>
    </row>
    <row r="4" spans="2:5" s="543" customFormat="1" ht="22.5" customHeight="1">
      <c r="B4" s="549" t="s">
        <v>244</v>
      </c>
      <c r="C4" s="551" t="s">
        <v>258</v>
      </c>
      <c r="D4" s="552"/>
      <c r="E4" s="553"/>
    </row>
    <row r="5" spans="2:5" s="543" customFormat="1" ht="22.5" customHeight="1">
      <c r="B5" s="550"/>
      <c r="C5" s="542" t="s">
        <v>11</v>
      </c>
      <c r="D5" s="536" t="s">
        <v>12</v>
      </c>
      <c r="E5" s="536" t="s">
        <v>34</v>
      </c>
    </row>
    <row r="6" spans="2:5" ht="29.25" customHeight="1">
      <c r="B6" s="532" t="s">
        <v>245</v>
      </c>
      <c r="C6" s="531">
        <v>2449</v>
      </c>
      <c r="D6" s="531">
        <v>18564</v>
      </c>
      <c r="E6" s="531">
        <f>C6+D6</f>
        <v>21013</v>
      </c>
    </row>
    <row r="7" spans="2:5" ht="27" customHeight="1">
      <c r="B7" s="532" t="s">
        <v>246</v>
      </c>
      <c r="C7" s="531">
        <v>38</v>
      </c>
      <c r="D7" s="531">
        <v>56</v>
      </c>
      <c r="E7" s="531">
        <f>C7+D7</f>
        <v>94</v>
      </c>
    </row>
    <row r="8" spans="2:5" ht="27" customHeight="1">
      <c r="B8" s="532" t="s">
        <v>247</v>
      </c>
      <c r="C8" s="533">
        <v>71</v>
      </c>
      <c r="D8" s="533">
        <v>418</v>
      </c>
      <c r="E8" s="531">
        <f>C8+D8</f>
        <v>489</v>
      </c>
    </row>
    <row r="9" spans="2:5" ht="27" customHeight="1">
      <c r="B9" s="532" t="s">
        <v>248</v>
      </c>
      <c r="C9" s="531">
        <v>37</v>
      </c>
      <c r="D9" s="531">
        <v>61</v>
      </c>
      <c r="E9" s="531">
        <f>C9+D9</f>
        <v>98</v>
      </c>
    </row>
    <row r="10" spans="2:5" s="534" customFormat="1" ht="27" customHeight="1">
      <c r="B10" s="535" t="s">
        <v>17</v>
      </c>
      <c r="C10" s="536">
        <f>SUM(C6:C9)</f>
        <v>2595</v>
      </c>
      <c r="D10" s="536">
        <f>SUM(D6:D9)</f>
        <v>19099</v>
      </c>
      <c r="E10" s="536">
        <f>SUM(E6:E9)</f>
        <v>21694</v>
      </c>
    </row>
    <row r="14" spans="1:5" ht="15">
      <c r="A14" s="537"/>
      <c r="B14" s="538" t="s">
        <v>249</v>
      </c>
      <c r="D14" s="537"/>
      <c r="E14" s="539" t="s">
        <v>250</v>
      </c>
    </row>
    <row r="15" spans="2:5" ht="15">
      <c r="B15" s="539"/>
      <c r="D15" s="540"/>
      <c r="E15" s="538"/>
    </row>
    <row r="16" spans="2:5" ht="15">
      <c r="B16" s="539"/>
      <c r="D16" s="540"/>
      <c r="E16" s="538"/>
    </row>
    <row r="17" spans="1:5" ht="15">
      <c r="A17" s="537"/>
      <c r="B17" s="538" t="s">
        <v>251</v>
      </c>
      <c r="D17" s="537"/>
      <c r="E17" s="538" t="s">
        <v>252</v>
      </c>
    </row>
    <row r="18" spans="1:5" ht="15">
      <c r="A18" s="537"/>
      <c r="B18" s="538" t="s">
        <v>253</v>
      </c>
      <c r="D18" s="537"/>
      <c r="E18" s="538" t="s">
        <v>254</v>
      </c>
    </row>
    <row r="19" spans="1:5" ht="15">
      <c r="A19" s="541"/>
      <c r="B19" s="524" t="s">
        <v>255</v>
      </c>
      <c r="D19" s="541"/>
      <c r="E19" s="538" t="s">
        <v>256</v>
      </c>
    </row>
  </sheetData>
  <sheetProtection/>
  <mergeCells count="4">
    <mergeCell ref="B1:E1"/>
    <mergeCell ref="B2:E2"/>
    <mergeCell ref="B4:B5"/>
    <mergeCell ref="C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90"/>
  <sheetViews>
    <sheetView tabSelected="1" zoomScale="95" zoomScaleNormal="95" zoomScaleSheetLayoutView="100" workbookViewId="0" topLeftCell="A1">
      <selection activeCell="B394" sqref="B394"/>
    </sheetView>
  </sheetViews>
  <sheetFormatPr defaultColWidth="11.421875" defaultRowHeight="12.75"/>
  <cols>
    <col min="1" max="1" width="26.57421875" style="171" customWidth="1"/>
    <col min="2" max="2" width="34.28125" style="308" customWidth="1"/>
    <col min="3" max="3" width="12.00390625" style="308" customWidth="1"/>
    <col min="4" max="4" width="1.8515625" style="308" hidden="1" customWidth="1"/>
    <col min="5" max="5" width="5.00390625" style="308" customWidth="1"/>
    <col min="6" max="6" width="5.8515625" style="308" bestFit="1" customWidth="1"/>
    <col min="7" max="7" width="6.7109375" style="308" customWidth="1"/>
    <col min="8" max="8" width="5.140625" style="308" customWidth="1"/>
    <col min="9" max="10" width="5.8515625" style="308" bestFit="1" customWidth="1"/>
    <col min="11" max="11" width="6.28125" style="308" bestFit="1" customWidth="1"/>
    <col min="12" max="12" width="5.8515625" style="308" bestFit="1" customWidth="1"/>
    <col min="13" max="15" width="7.00390625" style="308" bestFit="1" customWidth="1"/>
    <col min="16" max="16" width="12.28125" style="308" bestFit="1" customWidth="1"/>
    <col min="17" max="53" width="11.421875" style="307" customWidth="1"/>
    <col min="54" max="16384" width="11.421875" style="308" customWidth="1"/>
  </cols>
  <sheetData>
    <row r="1" spans="1:16" ht="18.75" customHeight="1">
      <c r="A1" s="612" t="s">
        <v>170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  <c r="P1" s="613"/>
    </row>
    <row r="2" spans="1:16" ht="15">
      <c r="A2" s="92" t="s">
        <v>201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ht="10.5" customHeight="1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15.75">
      <c r="A4" s="614" t="s">
        <v>155</v>
      </c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</row>
    <row r="5" spans="1:16" ht="8.25" customHeigh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1:16" ht="18.75" customHeight="1">
      <c r="A6" s="96" t="s">
        <v>236</v>
      </c>
      <c r="B6" s="97"/>
      <c r="C6" s="617" t="s">
        <v>174</v>
      </c>
      <c r="D6" s="618"/>
      <c r="E6" s="618"/>
      <c r="F6" s="619"/>
      <c r="G6" s="98"/>
      <c r="H6" s="615" t="s">
        <v>0</v>
      </c>
      <c r="I6" s="615"/>
      <c r="J6" s="615"/>
      <c r="K6" s="615"/>
      <c r="L6" s="615"/>
      <c r="M6" s="615"/>
      <c r="N6" s="615"/>
      <c r="O6" s="615"/>
      <c r="P6" s="95"/>
    </row>
    <row r="7" spans="1:16" ht="12.75" customHeight="1">
      <c r="A7" s="99"/>
      <c r="B7" s="217"/>
      <c r="C7" s="273" t="s">
        <v>1</v>
      </c>
      <c r="E7" s="606" t="s">
        <v>2</v>
      </c>
      <c r="F7" s="606"/>
      <c r="G7" s="172"/>
      <c r="H7" s="606" t="s">
        <v>1</v>
      </c>
      <c r="I7" s="606"/>
      <c r="J7" s="606" t="s">
        <v>2</v>
      </c>
      <c r="K7" s="606"/>
      <c r="L7" s="616" t="s">
        <v>3</v>
      </c>
      <c r="M7" s="616"/>
      <c r="N7" s="606" t="s">
        <v>4</v>
      </c>
      <c r="O7" s="606"/>
      <c r="P7" s="95"/>
    </row>
    <row r="8" spans="1:16" ht="14.25" customHeight="1">
      <c r="A8" s="96"/>
      <c r="B8" s="97"/>
      <c r="C8" s="544">
        <v>42566</v>
      </c>
      <c r="E8" s="611">
        <v>42719</v>
      </c>
      <c r="F8" s="611"/>
      <c r="G8" s="173"/>
      <c r="H8" s="607">
        <v>42475</v>
      </c>
      <c r="I8" s="608"/>
      <c r="J8" s="609">
        <v>42566</v>
      </c>
      <c r="K8" s="610"/>
      <c r="L8" s="607">
        <v>42658</v>
      </c>
      <c r="M8" s="608"/>
      <c r="N8" s="609">
        <v>42750</v>
      </c>
      <c r="O8" s="610"/>
      <c r="P8" s="97"/>
    </row>
    <row r="9" spans="1:16" ht="8.25" customHeight="1">
      <c r="A9" s="94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</row>
    <row r="10" spans="1:16" ht="20.25" customHeight="1">
      <c r="A10" s="585" t="s">
        <v>187</v>
      </c>
      <c r="B10" s="585"/>
      <c r="C10" s="585"/>
      <c r="D10" s="585"/>
      <c r="E10" s="585"/>
      <c r="F10" s="585"/>
      <c r="G10" s="585"/>
      <c r="H10" s="585"/>
      <c r="I10" s="585"/>
      <c r="J10" s="585"/>
      <c r="K10" s="585"/>
      <c r="L10" s="585"/>
      <c r="M10" s="585"/>
      <c r="N10" s="585"/>
      <c r="O10" s="585"/>
      <c r="P10" s="585"/>
    </row>
    <row r="11" spans="1:16" ht="4.5" customHeight="1" thickBot="1">
      <c r="A11" s="100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1:16" ht="13.5" thickBot="1">
      <c r="A12" s="567" t="s">
        <v>5</v>
      </c>
      <c r="B12" s="567"/>
      <c r="C12" s="567"/>
      <c r="D12" s="567"/>
      <c r="E12" s="567"/>
      <c r="F12" s="567"/>
      <c r="G12" s="567"/>
      <c r="H12" s="584" t="s">
        <v>6</v>
      </c>
      <c r="I12" s="584"/>
      <c r="J12" s="584"/>
      <c r="K12" s="584"/>
      <c r="L12" s="584"/>
      <c r="M12" s="584"/>
      <c r="N12" s="584"/>
      <c r="O12" s="584"/>
      <c r="P12" s="584"/>
    </row>
    <row r="13" spans="1:16" ht="13.5" thickBot="1">
      <c r="A13" s="177" t="s">
        <v>7</v>
      </c>
      <c r="B13" s="176" t="s">
        <v>51</v>
      </c>
      <c r="C13" s="177" t="s">
        <v>9</v>
      </c>
      <c r="D13" s="313"/>
      <c r="E13" s="570" t="s">
        <v>10</v>
      </c>
      <c r="F13" s="570"/>
      <c r="G13" s="570"/>
      <c r="H13" s="576" t="s">
        <v>11</v>
      </c>
      <c r="I13" s="570"/>
      <c r="J13" s="570"/>
      <c r="K13" s="570" t="s">
        <v>12</v>
      </c>
      <c r="L13" s="570"/>
      <c r="M13" s="570"/>
      <c r="N13" s="570" t="s">
        <v>13</v>
      </c>
      <c r="O13" s="570"/>
      <c r="P13" s="570"/>
    </row>
    <row r="14" spans="1:16" ht="13.5" thickBot="1">
      <c r="A14" s="177" t="s">
        <v>14</v>
      </c>
      <c r="B14" s="314"/>
      <c r="C14" s="314"/>
      <c r="D14" s="313"/>
      <c r="E14" s="315" t="s">
        <v>15</v>
      </c>
      <c r="F14" s="315" t="s">
        <v>16</v>
      </c>
      <c r="G14" s="177" t="s">
        <v>17</v>
      </c>
      <c r="H14" s="315" t="s">
        <v>15</v>
      </c>
      <c r="I14" s="315" t="s">
        <v>16</v>
      </c>
      <c r="J14" s="315" t="s">
        <v>17</v>
      </c>
      <c r="K14" s="315" t="s">
        <v>15</v>
      </c>
      <c r="L14" s="315" t="s">
        <v>16</v>
      </c>
      <c r="M14" s="315" t="s">
        <v>17</v>
      </c>
      <c r="N14" s="315" t="s">
        <v>15</v>
      </c>
      <c r="O14" s="315" t="s">
        <v>16</v>
      </c>
      <c r="P14" s="315" t="s">
        <v>18</v>
      </c>
    </row>
    <row r="15" spans="1:53" s="8" customFormat="1" ht="12.75">
      <c r="A15" s="316" t="s">
        <v>19</v>
      </c>
      <c r="B15" s="331" t="s">
        <v>20</v>
      </c>
      <c r="C15" s="317" t="s">
        <v>21</v>
      </c>
      <c r="D15" s="251"/>
      <c r="E15" s="215">
        <v>94</v>
      </c>
      <c r="F15" s="104">
        <v>92</v>
      </c>
      <c r="G15" s="20">
        <f>SUM(E15:F15)</f>
        <v>186</v>
      </c>
      <c r="H15" s="20">
        <v>66</v>
      </c>
      <c r="I15" s="20">
        <v>59</v>
      </c>
      <c r="J15" s="20">
        <f>SUM(H15:I15)</f>
        <v>125</v>
      </c>
      <c r="K15" s="20">
        <v>494</v>
      </c>
      <c r="L15" s="20">
        <v>531</v>
      </c>
      <c r="M15" s="20">
        <f>SUM(K15:L15)</f>
        <v>1025</v>
      </c>
      <c r="N15" s="20">
        <f>SUM(H15,K15)</f>
        <v>560</v>
      </c>
      <c r="O15" s="20">
        <f>SUM(I15,L15)</f>
        <v>590</v>
      </c>
      <c r="P15" s="153">
        <f>SUM(N15:O15)</f>
        <v>1150</v>
      </c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</row>
    <row r="16" spans="1:53" s="8" customFormat="1" ht="12.75">
      <c r="A16" s="318" t="s">
        <v>22</v>
      </c>
      <c r="B16" s="332" t="s">
        <v>20</v>
      </c>
      <c r="C16" s="319" t="s">
        <v>21</v>
      </c>
      <c r="D16" s="252"/>
      <c r="E16" s="320">
        <v>118</v>
      </c>
      <c r="F16" s="321">
        <v>93</v>
      </c>
      <c r="G16" s="20">
        <f>SUM(E16:F16)</f>
        <v>211</v>
      </c>
      <c r="H16" s="103">
        <v>72</v>
      </c>
      <c r="I16" s="103">
        <v>60</v>
      </c>
      <c r="J16" s="20">
        <f aca="true" t="shared" si="0" ref="J16:J29">SUM(H16:I16)</f>
        <v>132</v>
      </c>
      <c r="K16" s="103">
        <v>409</v>
      </c>
      <c r="L16" s="103">
        <v>454</v>
      </c>
      <c r="M16" s="20">
        <f aca="true" t="shared" si="1" ref="M16:M29">SUM(K16:L16)</f>
        <v>863</v>
      </c>
      <c r="N16" s="20">
        <f aca="true" t="shared" si="2" ref="N16:N29">SUM(H16,K16)</f>
        <v>481</v>
      </c>
      <c r="O16" s="20">
        <f aca="true" t="shared" si="3" ref="O16:O29">SUM(I16,L16)</f>
        <v>514</v>
      </c>
      <c r="P16" s="153">
        <f aca="true" t="shared" si="4" ref="P16:P29">SUM(N16:O16)</f>
        <v>995</v>
      </c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</row>
    <row r="17" spans="1:53" s="426" customFormat="1" ht="25.5">
      <c r="A17" s="318" t="s">
        <v>233</v>
      </c>
      <c r="B17" s="332" t="s">
        <v>20</v>
      </c>
      <c r="C17" s="319" t="s">
        <v>21</v>
      </c>
      <c r="D17" s="252"/>
      <c r="E17" s="320">
        <v>0</v>
      </c>
      <c r="F17" s="321">
        <v>0</v>
      </c>
      <c r="G17" s="20">
        <f aca="true" t="shared" si="5" ref="G17:G29">SUM(E17:F17)</f>
        <v>0</v>
      </c>
      <c r="H17" s="103">
        <v>0</v>
      </c>
      <c r="I17" s="103">
        <v>0</v>
      </c>
      <c r="J17" s="20">
        <f>SUM(H17:I17)</f>
        <v>0</v>
      </c>
      <c r="K17" s="103">
        <v>220</v>
      </c>
      <c r="L17" s="103">
        <v>478</v>
      </c>
      <c r="M17" s="20">
        <f t="shared" si="1"/>
        <v>698</v>
      </c>
      <c r="N17" s="20">
        <f t="shared" si="2"/>
        <v>220</v>
      </c>
      <c r="O17" s="20">
        <f t="shared" si="3"/>
        <v>478</v>
      </c>
      <c r="P17" s="153">
        <f t="shared" si="4"/>
        <v>698</v>
      </c>
      <c r="Q17" s="425"/>
      <c r="R17" s="425"/>
      <c r="S17" s="425"/>
      <c r="T17" s="425"/>
      <c r="U17" s="425"/>
      <c r="V17" s="425"/>
      <c r="W17" s="425"/>
      <c r="X17" s="425"/>
      <c r="Y17" s="425"/>
      <c r="Z17" s="425"/>
      <c r="AA17" s="425"/>
      <c r="AB17" s="425"/>
      <c r="AC17" s="425"/>
      <c r="AD17" s="425"/>
      <c r="AE17" s="425"/>
      <c r="AF17" s="425"/>
      <c r="AG17" s="425"/>
      <c r="AH17" s="425"/>
      <c r="AI17" s="425"/>
      <c r="AJ17" s="425"/>
      <c r="AK17" s="425"/>
      <c r="AL17" s="425"/>
      <c r="AM17" s="425"/>
      <c r="AN17" s="425"/>
      <c r="AO17" s="425"/>
      <c r="AP17" s="425"/>
      <c r="AQ17" s="425"/>
      <c r="AR17" s="425"/>
      <c r="AS17" s="425"/>
      <c r="AT17" s="425"/>
      <c r="AU17" s="425"/>
      <c r="AV17" s="425"/>
      <c r="AW17" s="425"/>
      <c r="AX17" s="425"/>
      <c r="AY17" s="425"/>
      <c r="AZ17" s="425"/>
      <c r="BA17" s="425"/>
    </row>
    <row r="18" spans="1:53" s="8" customFormat="1" ht="12.75">
      <c r="A18" s="318" t="s">
        <v>23</v>
      </c>
      <c r="B18" s="332" t="s">
        <v>20</v>
      </c>
      <c r="C18" s="319" t="s">
        <v>21</v>
      </c>
      <c r="D18" s="252"/>
      <c r="E18" s="320">
        <v>36</v>
      </c>
      <c r="F18" s="321">
        <v>39</v>
      </c>
      <c r="G18" s="20">
        <f t="shared" si="5"/>
        <v>75</v>
      </c>
      <c r="H18" s="103">
        <v>32</v>
      </c>
      <c r="I18" s="103">
        <v>43</v>
      </c>
      <c r="J18" s="20">
        <f t="shared" si="0"/>
        <v>75</v>
      </c>
      <c r="K18" s="103">
        <v>0</v>
      </c>
      <c r="L18" s="103">
        <v>0</v>
      </c>
      <c r="M18" s="20">
        <f t="shared" si="1"/>
        <v>0</v>
      </c>
      <c r="N18" s="20">
        <f t="shared" si="2"/>
        <v>32</v>
      </c>
      <c r="O18" s="20">
        <f t="shared" si="3"/>
        <v>43</v>
      </c>
      <c r="P18" s="153">
        <f t="shared" si="4"/>
        <v>75</v>
      </c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</row>
    <row r="19" spans="1:53" s="8" customFormat="1" ht="12.75">
      <c r="A19" s="318" t="s">
        <v>24</v>
      </c>
      <c r="B19" s="332" t="s">
        <v>20</v>
      </c>
      <c r="C19" s="319" t="s">
        <v>21</v>
      </c>
      <c r="D19" s="252"/>
      <c r="E19" s="320">
        <v>32</v>
      </c>
      <c r="F19" s="321">
        <v>9</v>
      </c>
      <c r="G19" s="20">
        <f t="shared" si="5"/>
        <v>41</v>
      </c>
      <c r="H19" s="103">
        <v>43</v>
      </c>
      <c r="I19" s="103">
        <v>5</v>
      </c>
      <c r="J19" s="20">
        <f t="shared" si="0"/>
        <v>48</v>
      </c>
      <c r="K19" s="103">
        <v>313</v>
      </c>
      <c r="L19" s="103">
        <v>90</v>
      </c>
      <c r="M19" s="20">
        <f t="shared" si="1"/>
        <v>403</v>
      </c>
      <c r="N19" s="20">
        <f t="shared" si="2"/>
        <v>356</v>
      </c>
      <c r="O19" s="20">
        <f t="shared" si="3"/>
        <v>95</v>
      </c>
      <c r="P19" s="153">
        <f t="shared" si="4"/>
        <v>451</v>
      </c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</row>
    <row r="20" spans="1:53" s="8" customFormat="1" ht="12.75">
      <c r="A20" s="318" t="s">
        <v>25</v>
      </c>
      <c r="B20" s="277" t="s">
        <v>197</v>
      </c>
      <c r="C20" s="319" t="s">
        <v>21</v>
      </c>
      <c r="D20" s="252"/>
      <c r="E20" s="320">
        <v>6</v>
      </c>
      <c r="F20" s="321">
        <v>15</v>
      </c>
      <c r="G20" s="20">
        <f t="shared" si="5"/>
        <v>21</v>
      </c>
      <c r="H20" s="103">
        <v>8</v>
      </c>
      <c r="I20" s="103">
        <v>18</v>
      </c>
      <c r="J20" s="20">
        <f t="shared" si="0"/>
        <v>26</v>
      </c>
      <c r="K20" s="103">
        <v>95</v>
      </c>
      <c r="L20" s="103">
        <v>152</v>
      </c>
      <c r="M20" s="20">
        <f t="shared" si="1"/>
        <v>247</v>
      </c>
      <c r="N20" s="20">
        <f t="shared" si="2"/>
        <v>103</v>
      </c>
      <c r="O20" s="20">
        <f t="shared" si="3"/>
        <v>170</v>
      </c>
      <c r="P20" s="153">
        <f t="shared" si="4"/>
        <v>273</v>
      </c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</row>
    <row r="21" spans="1:16" ht="12.75">
      <c r="A21" s="318" t="s">
        <v>26</v>
      </c>
      <c r="B21" s="277" t="s">
        <v>197</v>
      </c>
      <c r="C21" s="319" t="s">
        <v>21</v>
      </c>
      <c r="D21" s="252"/>
      <c r="E21" s="320">
        <v>0</v>
      </c>
      <c r="F21" s="321">
        <v>0</v>
      </c>
      <c r="G21" s="20">
        <f t="shared" si="5"/>
        <v>0</v>
      </c>
      <c r="H21" s="103">
        <v>0</v>
      </c>
      <c r="I21" s="103">
        <v>0</v>
      </c>
      <c r="J21" s="20">
        <f t="shared" si="0"/>
        <v>0</v>
      </c>
      <c r="K21" s="103">
        <v>0</v>
      </c>
      <c r="L21" s="103">
        <v>0</v>
      </c>
      <c r="M21" s="20">
        <f t="shared" si="1"/>
        <v>0</v>
      </c>
      <c r="N21" s="20">
        <f t="shared" si="2"/>
        <v>0</v>
      </c>
      <c r="O21" s="20">
        <f t="shared" si="3"/>
        <v>0</v>
      </c>
      <c r="P21" s="153">
        <f t="shared" si="4"/>
        <v>0</v>
      </c>
    </row>
    <row r="22" spans="1:53" s="8" customFormat="1" ht="12.75">
      <c r="A22" s="318" t="s">
        <v>28</v>
      </c>
      <c r="B22" s="277" t="s">
        <v>27</v>
      </c>
      <c r="C22" s="319" t="s">
        <v>21</v>
      </c>
      <c r="D22" s="252"/>
      <c r="E22" s="320">
        <v>272</v>
      </c>
      <c r="F22" s="321">
        <v>55</v>
      </c>
      <c r="G22" s="20">
        <f t="shared" si="5"/>
        <v>327</v>
      </c>
      <c r="H22" s="103">
        <v>172</v>
      </c>
      <c r="I22" s="103">
        <v>37</v>
      </c>
      <c r="J22" s="20">
        <f t="shared" si="0"/>
        <v>209</v>
      </c>
      <c r="K22" s="103">
        <v>1045</v>
      </c>
      <c r="L22" s="103">
        <v>258</v>
      </c>
      <c r="M22" s="20">
        <f t="shared" si="1"/>
        <v>1303</v>
      </c>
      <c r="N22" s="20">
        <f t="shared" si="2"/>
        <v>1217</v>
      </c>
      <c r="O22" s="20">
        <f t="shared" si="3"/>
        <v>295</v>
      </c>
      <c r="P22" s="153">
        <f t="shared" si="4"/>
        <v>1512</v>
      </c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</row>
    <row r="23" spans="1:53" s="8" customFormat="1" ht="12.75">
      <c r="A23" s="318" t="s">
        <v>29</v>
      </c>
      <c r="B23" s="277" t="s">
        <v>219</v>
      </c>
      <c r="C23" s="319" t="s">
        <v>21</v>
      </c>
      <c r="D23" s="252"/>
      <c r="E23" s="320">
        <v>0</v>
      </c>
      <c r="F23" s="321">
        <v>0</v>
      </c>
      <c r="G23" s="20">
        <f t="shared" si="5"/>
        <v>0</v>
      </c>
      <c r="H23" s="103">
        <v>0</v>
      </c>
      <c r="I23" s="103">
        <v>0</v>
      </c>
      <c r="J23" s="20">
        <f t="shared" si="0"/>
        <v>0</v>
      </c>
      <c r="K23" s="103">
        <v>25</v>
      </c>
      <c r="L23" s="103">
        <v>10</v>
      </c>
      <c r="M23" s="20">
        <f t="shared" si="1"/>
        <v>35</v>
      </c>
      <c r="N23" s="20">
        <f t="shared" si="2"/>
        <v>25</v>
      </c>
      <c r="O23" s="20">
        <f t="shared" si="3"/>
        <v>10</v>
      </c>
      <c r="P23" s="153">
        <f t="shared" si="4"/>
        <v>35</v>
      </c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</row>
    <row r="24" spans="1:53" s="8" customFormat="1" ht="12.75">
      <c r="A24" s="318" t="s">
        <v>205</v>
      </c>
      <c r="B24" s="277" t="s">
        <v>219</v>
      </c>
      <c r="C24" s="319" t="s">
        <v>21</v>
      </c>
      <c r="D24" s="252"/>
      <c r="E24" s="320">
        <v>0</v>
      </c>
      <c r="F24" s="321">
        <v>0</v>
      </c>
      <c r="G24" s="20">
        <f t="shared" si="5"/>
        <v>0</v>
      </c>
      <c r="H24" s="103">
        <v>0</v>
      </c>
      <c r="I24" s="103">
        <v>0</v>
      </c>
      <c r="J24" s="20">
        <f t="shared" si="0"/>
        <v>0</v>
      </c>
      <c r="K24" s="103">
        <v>19</v>
      </c>
      <c r="L24" s="103">
        <v>7</v>
      </c>
      <c r="M24" s="20">
        <f t="shared" si="1"/>
        <v>26</v>
      </c>
      <c r="N24" s="20">
        <f t="shared" si="2"/>
        <v>19</v>
      </c>
      <c r="O24" s="20">
        <f t="shared" si="3"/>
        <v>7</v>
      </c>
      <c r="P24" s="153">
        <f t="shared" si="4"/>
        <v>26</v>
      </c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</row>
    <row r="25" spans="1:53" s="8" customFormat="1" ht="12.75">
      <c r="A25" s="318" t="s">
        <v>31</v>
      </c>
      <c r="B25" s="277" t="s">
        <v>219</v>
      </c>
      <c r="C25" s="319" t="s">
        <v>21</v>
      </c>
      <c r="D25" s="252"/>
      <c r="E25" s="320">
        <v>0</v>
      </c>
      <c r="F25" s="321">
        <v>0</v>
      </c>
      <c r="G25" s="20">
        <f t="shared" si="5"/>
        <v>0</v>
      </c>
      <c r="H25" s="103">
        <v>0</v>
      </c>
      <c r="I25" s="103">
        <v>0</v>
      </c>
      <c r="J25" s="20">
        <f t="shared" si="0"/>
        <v>0</v>
      </c>
      <c r="K25" s="103">
        <v>19</v>
      </c>
      <c r="L25" s="103">
        <v>16</v>
      </c>
      <c r="M25" s="20">
        <f t="shared" si="1"/>
        <v>35</v>
      </c>
      <c r="N25" s="20">
        <f t="shared" si="2"/>
        <v>19</v>
      </c>
      <c r="O25" s="20">
        <f t="shared" si="3"/>
        <v>16</v>
      </c>
      <c r="P25" s="153">
        <f t="shared" si="4"/>
        <v>35</v>
      </c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</row>
    <row r="26" spans="1:53" s="8" customFormat="1" ht="12.75">
      <c r="A26" s="318" t="s">
        <v>206</v>
      </c>
      <c r="B26" s="277" t="s">
        <v>218</v>
      </c>
      <c r="C26" s="319" t="s">
        <v>21</v>
      </c>
      <c r="D26" s="253"/>
      <c r="E26" s="320">
        <v>0</v>
      </c>
      <c r="F26" s="322">
        <v>0</v>
      </c>
      <c r="G26" s="20">
        <f t="shared" si="5"/>
        <v>0</v>
      </c>
      <c r="H26" s="65">
        <v>0</v>
      </c>
      <c r="I26" s="65">
        <v>0</v>
      </c>
      <c r="J26" s="20">
        <f t="shared" si="0"/>
        <v>0</v>
      </c>
      <c r="K26" s="65">
        <v>12</v>
      </c>
      <c r="L26" s="65">
        <v>10</v>
      </c>
      <c r="M26" s="20">
        <f t="shared" si="1"/>
        <v>22</v>
      </c>
      <c r="N26" s="20">
        <f t="shared" si="2"/>
        <v>12</v>
      </c>
      <c r="O26" s="20">
        <f t="shared" si="3"/>
        <v>10</v>
      </c>
      <c r="P26" s="153">
        <f t="shared" si="4"/>
        <v>22</v>
      </c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</row>
    <row r="27" spans="1:53" s="329" customFormat="1" ht="13.5" customHeight="1">
      <c r="A27" s="323" t="s">
        <v>164</v>
      </c>
      <c r="B27" s="330" t="s">
        <v>185</v>
      </c>
      <c r="C27" s="319" t="s">
        <v>21</v>
      </c>
      <c r="D27" s="253"/>
      <c r="E27" s="320">
        <v>13</v>
      </c>
      <c r="F27" s="322">
        <v>18</v>
      </c>
      <c r="G27" s="20">
        <f t="shared" si="5"/>
        <v>31</v>
      </c>
      <c r="H27" s="65">
        <v>13</v>
      </c>
      <c r="I27" s="65">
        <v>18</v>
      </c>
      <c r="J27" s="20">
        <f t="shared" si="0"/>
        <v>31</v>
      </c>
      <c r="K27" s="65">
        <v>16</v>
      </c>
      <c r="L27" s="65">
        <v>23</v>
      </c>
      <c r="M27" s="20">
        <f t="shared" si="1"/>
        <v>39</v>
      </c>
      <c r="N27" s="20">
        <f t="shared" si="2"/>
        <v>29</v>
      </c>
      <c r="O27" s="20">
        <f t="shared" si="3"/>
        <v>41</v>
      </c>
      <c r="P27" s="153">
        <f t="shared" si="4"/>
        <v>70</v>
      </c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328"/>
      <c r="AK27" s="328"/>
      <c r="AL27" s="328"/>
      <c r="AM27" s="328"/>
      <c r="AN27" s="328"/>
      <c r="AO27" s="328"/>
      <c r="AP27" s="328"/>
      <c r="AQ27" s="328"/>
      <c r="AR27" s="328"/>
      <c r="AS27" s="328"/>
      <c r="AT27" s="328"/>
      <c r="AU27" s="328"/>
      <c r="AV27" s="328"/>
      <c r="AW27" s="328"/>
      <c r="AX27" s="328"/>
      <c r="AY27" s="328"/>
      <c r="AZ27" s="328"/>
      <c r="BA27" s="328"/>
    </row>
    <row r="28" spans="1:53" s="8" customFormat="1" ht="15.75" customHeight="1">
      <c r="A28" s="323" t="s">
        <v>32</v>
      </c>
      <c r="B28" s="330" t="s">
        <v>33</v>
      </c>
      <c r="C28" s="319" t="s">
        <v>21</v>
      </c>
      <c r="D28" s="253"/>
      <c r="E28" s="320">
        <v>111</v>
      </c>
      <c r="F28" s="322">
        <v>47</v>
      </c>
      <c r="G28" s="20">
        <f t="shared" si="5"/>
        <v>158</v>
      </c>
      <c r="H28" s="65">
        <v>88</v>
      </c>
      <c r="I28" s="65">
        <v>54</v>
      </c>
      <c r="J28" s="20">
        <f t="shared" si="0"/>
        <v>142</v>
      </c>
      <c r="K28" s="65">
        <v>229</v>
      </c>
      <c r="L28" s="65">
        <v>173</v>
      </c>
      <c r="M28" s="20">
        <f t="shared" si="1"/>
        <v>402</v>
      </c>
      <c r="N28" s="20">
        <f t="shared" si="2"/>
        <v>317</v>
      </c>
      <c r="O28" s="20">
        <f t="shared" si="3"/>
        <v>227</v>
      </c>
      <c r="P28" s="153">
        <f t="shared" si="4"/>
        <v>544</v>
      </c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</row>
    <row r="29" spans="1:53" s="8" customFormat="1" ht="13.5" thickBot="1">
      <c r="A29" s="324" t="s">
        <v>186</v>
      </c>
      <c r="B29" s="330" t="s">
        <v>179</v>
      </c>
      <c r="C29" s="325" t="s">
        <v>21</v>
      </c>
      <c r="D29" s="253"/>
      <c r="E29" s="323">
        <v>0</v>
      </c>
      <c r="F29" s="326">
        <v>0</v>
      </c>
      <c r="G29" s="20">
        <f t="shared" si="5"/>
        <v>0</v>
      </c>
      <c r="H29" s="326">
        <v>0</v>
      </c>
      <c r="I29" s="326">
        <v>0</v>
      </c>
      <c r="J29" s="20">
        <f t="shared" si="0"/>
        <v>0</v>
      </c>
      <c r="K29" s="326">
        <v>267</v>
      </c>
      <c r="L29" s="326">
        <v>182</v>
      </c>
      <c r="M29" s="20">
        <f t="shared" si="1"/>
        <v>449</v>
      </c>
      <c r="N29" s="20">
        <f t="shared" si="2"/>
        <v>267</v>
      </c>
      <c r="O29" s="20">
        <f t="shared" si="3"/>
        <v>182</v>
      </c>
      <c r="P29" s="153">
        <f t="shared" si="4"/>
        <v>449</v>
      </c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</row>
    <row r="30" spans="1:16" ht="13.5" thickBot="1">
      <c r="A30" s="557" t="s">
        <v>34</v>
      </c>
      <c r="B30" s="557"/>
      <c r="C30" s="557"/>
      <c r="D30" s="327"/>
      <c r="E30" s="180">
        <f aca="true" t="shared" si="6" ref="E30:P30">SUM(E15:E29)</f>
        <v>682</v>
      </c>
      <c r="F30" s="180">
        <f t="shared" si="6"/>
        <v>368</v>
      </c>
      <c r="G30" s="180">
        <f t="shared" si="6"/>
        <v>1050</v>
      </c>
      <c r="H30" s="180">
        <f t="shared" si="6"/>
        <v>494</v>
      </c>
      <c r="I30" s="180">
        <f t="shared" si="6"/>
        <v>294</v>
      </c>
      <c r="J30" s="180">
        <f t="shared" si="6"/>
        <v>788</v>
      </c>
      <c r="K30" s="180">
        <f t="shared" si="6"/>
        <v>3163</v>
      </c>
      <c r="L30" s="180">
        <f t="shared" si="6"/>
        <v>2384</v>
      </c>
      <c r="M30" s="180">
        <f t="shared" si="6"/>
        <v>5547</v>
      </c>
      <c r="N30" s="180">
        <f t="shared" si="6"/>
        <v>3657</v>
      </c>
      <c r="O30" s="180">
        <f t="shared" si="6"/>
        <v>2678</v>
      </c>
      <c r="P30" s="180">
        <f t="shared" si="6"/>
        <v>6335</v>
      </c>
    </row>
    <row r="31" spans="1:16" ht="13.5" thickBot="1">
      <c r="A31" s="76"/>
      <c r="B31" s="76"/>
      <c r="C31" s="76"/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</row>
    <row r="32" spans="1:53" s="336" customFormat="1" ht="13.5" thickBot="1">
      <c r="A32" s="282" t="s">
        <v>35</v>
      </c>
      <c r="B32" s="281" t="s">
        <v>8</v>
      </c>
      <c r="C32" s="282" t="s">
        <v>9</v>
      </c>
      <c r="D32" s="333"/>
      <c r="E32" s="334" t="s">
        <v>15</v>
      </c>
      <c r="F32" s="334" t="s">
        <v>16</v>
      </c>
      <c r="G32" s="278" t="s">
        <v>17</v>
      </c>
      <c r="H32" s="334" t="s">
        <v>15</v>
      </c>
      <c r="I32" s="334" t="s">
        <v>16</v>
      </c>
      <c r="J32" s="334" t="s">
        <v>17</v>
      </c>
      <c r="K32" s="334" t="s">
        <v>15</v>
      </c>
      <c r="L32" s="334" t="s">
        <v>16</v>
      </c>
      <c r="M32" s="334" t="s">
        <v>17</v>
      </c>
      <c r="N32" s="334" t="s">
        <v>15</v>
      </c>
      <c r="O32" s="334" t="s">
        <v>16</v>
      </c>
      <c r="P32" s="334" t="s">
        <v>17</v>
      </c>
      <c r="Q32" s="335"/>
      <c r="R32" s="335"/>
      <c r="S32" s="335"/>
      <c r="T32" s="335"/>
      <c r="U32" s="335"/>
      <c r="V32" s="335"/>
      <c r="W32" s="335"/>
      <c r="X32" s="335"/>
      <c r="Y32" s="335"/>
      <c r="Z32" s="335"/>
      <c r="AA32" s="335"/>
      <c r="AB32" s="335"/>
      <c r="AC32" s="335"/>
      <c r="AD32" s="335"/>
      <c r="AE32" s="335"/>
      <c r="AF32" s="335"/>
      <c r="AG32" s="335"/>
      <c r="AH32" s="335"/>
      <c r="AI32" s="335"/>
      <c r="AJ32" s="335"/>
      <c r="AK32" s="335"/>
      <c r="AL32" s="335"/>
      <c r="AM32" s="335"/>
      <c r="AN32" s="335"/>
      <c r="AO32" s="335"/>
      <c r="AP32" s="335"/>
      <c r="AQ32" s="335"/>
      <c r="AR32" s="335"/>
      <c r="AS32" s="335"/>
      <c r="AT32" s="335"/>
      <c r="AU32" s="335"/>
      <c r="AV32" s="335"/>
      <c r="AW32" s="335"/>
      <c r="AX32" s="335"/>
      <c r="AY32" s="335"/>
      <c r="AZ32" s="335"/>
      <c r="BA32" s="335"/>
    </row>
    <row r="33" spans="1:53" s="329" customFormat="1" ht="12.75">
      <c r="A33" s="13" t="s">
        <v>101</v>
      </c>
      <c r="B33" s="337" t="s">
        <v>20</v>
      </c>
      <c r="C33" s="338" t="s">
        <v>21</v>
      </c>
      <c r="D33" s="274"/>
      <c r="E33" s="279">
        <v>0</v>
      </c>
      <c r="F33" s="461">
        <v>0</v>
      </c>
      <c r="G33" s="339">
        <f>SUM(E33:F33)</f>
        <v>0</v>
      </c>
      <c r="H33" s="339">
        <v>0</v>
      </c>
      <c r="I33" s="339">
        <v>0</v>
      </c>
      <c r="J33" s="339">
        <f>SUM(H33:I33)</f>
        <v>0</v>
      </c>
      <c r="K33" s="339">
        <v>4</v>
      </c>
      <c r="L33" s="339">
        <v>5</v>
      </c>
      <c r="M33" s="339">
        <f>SUM(K33:L33)</f>
        <v>9</v>
      </c>
      <c r="N33" s="339">
        <f>SUM(H33,K33)</f>
        <v>4</v>
      </c>
      <c r="O33" s="339">
        <f>SUM(I33,L33)</f>
        <v>5</v>
      </c>
      <c r="P33" s="340">
        <f>SUM(N33:O33)</f>
        <v>9</v>
      </c>
      <c r="Q33" s="328"/>
      <c r="R33" s="328"/>
      <c r="S33" s="328"/>
      <c r="T33" s="328"/>
      <c r="U33" s="328"/>
      <c r="V33" s="328"/>
      <c r="W33" s="328"/>
      <c r="X33" s="328"/>
      <c r="Y33" s="328"/>
      <c r="Z33" s="328"/>
      <c r="AA33" s="328"/>
      <c r="AB33" s="328"/>
      <c r="AC33" s="328"/>
      <c r="AD33" s="328"/>
      <c r="AE33" s="328"/>
      <c r="AF33" s="328"/>
      <c r="AG33" s="328"/>
      <c r="AH33" s="328"/>
      <c r="AI33" s="328"/>
      <c r="AJ33" s="328"/>
      <c r="AK33" s="328"/>
      <c r="AL33" s="328"/>
      <c r="AM33" s="328"/>
      <c r="AN33" s="328"/>
      <c r="AO33" s="328"/>
      <c r="AP33" s="328"/>
      <c r="AQ33" s="328"/>
      <c r="AR33" s="328"/>
      <c r="AS33" s="328"/>
      <c r="AT33" s="328"/>
      <c r="AU33" s="328"/>
      <c r="AV33" s="328"/>
      <c r="AW33" s="328"/>
      <c r="AX33" s="328"/>
      <c r="AY33" s="328"/>
      <c r="AZ33" s="328"/>
      <c r="BA33" s="328"/>
    </row>
    <row r="34" spans="1:53" s="329" customFormat="1" ht="12.75">
      <c r="A34" s="14" t="s">
        <v>37</v>
      </c>
      <c r="B34" s="165" t="s">
        <v>20</v>
      </c>
      <c r="C34" s="341" t="s">
        <v>21</v>
      </c>
      <c r="D34" s="275"/>
      <c r="E34" s="342">
        <v>0</v>
      </c>
      <c r="F34" s="462">
        <v>0</v>
      </c>
      <c r="G34" s="58">
        <f>SUM(E34:F34)</f>
        <v>0</v>
      </c>
      <c r="H34" s="58">
        <v>0</v>
      </c>
      <c r="I34" s="58">
        <v>0</v>
      </c>
      <c r="J34" s="58">
        <f aca="true" t="shared" si="7" ref="J34:J46">SUM(H34:I34)</f>
        <v>0</v>
      </c>
      <c r="K34" s="58">
        <v>4</v>
      </c>
      <c r="L34" s="58">
        <v>6</v>
      </c>
      <c r="M34" s="58">
        <f aca="true" t="shared" si="8" ref="M34:M46">SUM(K34:L34)</f>
        <v>10</v>
      </c>
      <c r="N34" s="58">
        <f aca="true" t="shared" si="9" ref="N34:N46">SUM(H34,K34)</f>
        <v>4</v>
      </c>
      <c r="O34" s="58">
        <f aca="true" t="shared" si="10" ref="O34:O46">SUM(I34,L34)</f>
        <v>6</v>
      </c>
      <c r="P34" s="210">
        <f aca="true" t="shared" si="11" ref="P34:P46">SUM(N34:O34)</f>
        <v>10</v>
      </c>
      <c r="Q34" s="328"/>
      <c r="R34" s="328"/>
      <c r="S34" s="328"/>
      <c r="T34" s="328"/>
      <c r="U34" s="328"/>
      <c r="V34" s="328"/>
      <c r="W34" s="328"/>
      <c r="X34" s="328"/>
      <c r="Y34" s="328"/>
      <c r="Z34" s="328"/>
      <c r="AA34" s="328"/>
      <c r="AB34" s="328"/>
      <c r="AC34" s="328"/>
      <c r="AD34" s="328"/>
      <c r="AE34" s="328"/>
      <c r="AF34" s="328"/>
      <c r="AG34" s="328"/>
      <c r="AH34" s="328"/>
      <c r="AI34" s="328"/>
      <c r="AJ34" s="328"/>
      <c r="AK34" s="328"/>
      <c r="AL34" s="328"/>
      <c r="AM34" s="328"/>
      <c r="AN34" s="328"/>
      <c r="AO34" s="328"/>
      <c r="AP34" s="328"/>
      <c r="AQ34" s="328"/>
      <c r="AR34" s="328"/>
      <c r="AS34" s="328"/>
      <c r="AT34" s="328"/>
      <c r="AU34" s="328"/>
      <c r="AV34" s="328"/>
      <c r="AW34" s="328"/>
      <c r="AX34" s="328"/>
      <c r="AY34" s="328"/>
      <c r="AZ34" s="328"/>
      <c r="BA34" s="328"/>
    </row>
    <row r="35" spans="1:53" s="329" customFormat="1" ht="12.75">
      <c r="A35" s="14" t="s">
        <v>38</v>
      </c>
      <c r="B35" s="165" t="s">
        <v>20</v>
      </c>
      <c r="C35" s="341" t="s">
        <v>21</v>
      </c>
      <c r="D35" s="275"/>
      <c r="E35" s="342">
        <v>12</v>
      </c>
      <c r="F35" s="462">
        <v>12</v>
      </c>
      <c r="G35" s="58">
        <f>SUM(E35:F35)</f>
        <v>24</v>
      </c>
      <c r="H35" s="58">
        <v>0</v>
      </c>
      <c r="I35" s="58">
        <v>0</v>
      </c>
      <c r="J35" s="58">
        <f t="shared" si="7"/>
        <v>0</v>
      </c>
      <c r="K35" s="58">
        <v>10</v>
      </c>
      <c r="L35" s="58">
        <v>11</v>
      </c>
      <c r="M35" s="58">
        <f t="shared" si="8"/>
        <v>21</v>
      </c>
      <c r="N35" s="58">
        <f t="shared" si="9"/>
        <v>10</v>
      </c>
      <c r="O35" s="58">
        <f t="shared" si="10"/>
        <v>11</v>
      </c>
      <c r="P35" s="210">
        <f t="shared" si="11"/>
        <v>21</v>
      </c>
      <c r="Q35" s="328"/>
      <c r="R35" s="328"/>
      <c r="S35" s="328"/>
      <c r="T35" s="328"/>
      <c r="U35" s="328"/>
      <c r="V35" s="328"/>
      <c r="W35" s="328"/>
      <c r="X35" s="328"/>
      <c r="Y35" s="328"/>
      <c r="Z35" s="328"/>
      <c r="AA35" s="328"/>
      <c r="AB35" s="328"/>
      <c r="AC35" s="328"/>
      <c r="AD35" s="328"/>
      <c r="AE35" s="328"/>
      <c r="AF35" s="328"/>
      <c r="AG35" s="328"/>
      <c r="AH35" s="328"/>
      <c r="AI35" s="328"/>
      <c r="AJ35" s="328"/>
      <c r="AK35" s="328"/>
      <c r="AL35" s="328"/>
      <c r="AM35" s="328"/>
      <c r="AN35" s="328"/>
      <c r="AO35" s="328"/>
      <c r="AP35" s="328"/>
      <c r="AQ35" s="328"/>
      <c r="AR35" s="328"/>
      <c r="AS35" s="328"/>
      <c r="AT35" s="328"/>
      <c r="AU35" s="328"/>
      <c r="AV35" s="328"/>
      <c r="AW35" s="328"/>
      <c r="AX35" s="328"/>
      <c r="AY35" s="328"/>
      <c r="AZ35" s="328"/>
      <c r="BA35" s="328"/>
    </row>
    <row r="36" spans="1:53" s="329" customFormat="1" ht="12.75">
      <c r="A36" s="14" t="s">
        <v>102</v>
      </c>
      <c r="B36" s="165" t="s">
        <v>20</v>
      </c>
      <c r="C36" s="341" t="s">
        <v>21</v>
      </c>
      <c r="D36" s="275"/>
      <c r="E36" s="342">
        <v>12</v>
      </c>
      <c r="F36" s="462">
        <v>26</v>
      </c>
      <c r="G36" s="58">
        <f aca="true" t="shared" si="12" ref="G36:G46">SUM(E36:F36)</f>
        <v>38</v>
      </c>
      <c r="H36" s="58">
        <v>0</v>
      </c>
      <c r="I36" s="58">
        <v>0</v>
      </c>
      <c r="J36" s="58">
        <f t="shared" si="7"/>
        <v>0</v>
      </c>
      <c r="K36" s="58">
        <v>4</v>
      </c>
      <c r="L36" s="58">
        <v>15</v>
      </c>
      <c r="M36" s="58">
        <f t="shared" si="8"/>
        <v>19</v>
      </c>
      <c r="N36" s="58">
        <f t="shared" si="9"/>
        <v>4</v>
      </c>
      <c r="O36" s="58">
        <f t="shared" si="10"/>
        <v>15</v>
      </c>
      <c r="P36" s="210">
        <f t="shared" si="11"/>
        <v>19</v>
      </c>
      <c r="Q36" s="328"/>
      <c r="R36" s="328"/>
      <c r="S36" s="328"/>
      <c r="T36" s="328"/>
      <c r="U36" s="328"/>
      <c r="V36" s="328"/>
      <c r="W36" s="328"/>
      <c r="X36" s="328"/>
      <c r="Y36" s="328"/>
      <c r="Z36" s="328"/>
      <c r="AA36" s="328"/>
      <c r="AB36" s="328"/>
      <c r="AC36" s="328"/>
      <c r="AD36" s="328"/>
      <c r="AE36" s="328"/>
      <c r="AF36" s="328"/>
      <c r="AG36" s="328"/>
      <c r="AH36" s="328"/>
      <c r="AI36" s="328"/>
      <c r="AJ36" s="328"/>
      <c r="AK36" s="328"/>
      <c r="AL36" s="328"/>
      <c r="AM36" s="328"/>
      <c r="AN36" s="328"/>
      <c r="AO36" s="328"/>
      <c r="AP36" s="328"/>
      <c r="AQ36" s="328"/>
      <c r="AR36" s="328"/>
      <c r="AS36" s="328"/>
      <c r="AT36" s="328"/>
      <c r="AU36" s="328"/>
      <c r="AV36" s="328"/>
      <c r="AW36" s="328"/>
      <c r="AX36" s="328"/>
      <c r="AY36" s="328"/>
      <c r="AZ36" s="328"/>
      <c r="BA36" s="328"/>
    </row>
    <row r="37" spans="1:53" s="329" customFormat="1" ht="12.75">
      <c r="A37" s="14" t="s">
        <v>39</v>
      </c>
      <c r="B37" s="165" t="s">
        <v>20</v>
      </c>
      <c r="C37" s="341" t="s">
        <v>21</v>
      </c>
      <c r="D37" s="275"/>
      <c r="E37" s="343">
        <v>0</v>
      </c>
      <c r="F37" s="58">
        <v>0</v>
      </c>
      <c r="G37" s="58">
        <f t="shared" si="12"/>
        <v>0</v>
      </c>
      <c r="H37" s="58">
        <v>0</v>
      </c>
      <c r="I37" s="58">
        <v>0</v>
      </c>
      <c r="J37" s="58">
        <f t="shared" si="7"/>
        <v>0</v>
      </c>
      <c r="K37" s="58">
        <v>0</v>
      </c>
      <c r="L37" s="58">
        <v>0</v>
      </c>
      <c r="M37" s="58">
        <f t="shared" si="8"/>
        <v>0</v>
      </c>
      <c r="N37" s="58">
        <f t="shared" si="9"/>
        <v>0</v>
      </c>
      <c r="O37" s="58">
        <f t="shared" si="10"/>
        <v>0</v>
      </c>
      <c r="P37" s="210">
        <f t="shared" si="11"/>
        <v>0</v>
      </c>
      <c r="Q37" s="328"/>
      <c r="R37" s="328"/>
      <c r="S37" s="328"/>
      <c r="T37" s="328"/>
      <c r="U37" s="328"/>
      <c r="V37" s="328"/>
      <c r="W37" s="328"/>
      <c r="X37" s="328"/>
      <c r="Y37" s="328"/>
      <c r="Z37" s="328"/>
      <c r="AA37" s="328"/>
      <c r="AB37" s="328"/>
      <c r="AC37" s="328"/>
      <c r="AD37" s="328"/>
      <c r="AE37" s="328"/>
      <c r="AF37" s="328"/>
      <c r="AG37" s="328"/>
      <c r="AH37" s="328"/>
      <c r="AI37" s="328"/>
      <c r="AJ37" s="328"/>
      <c r="AK37" s="328"/>
      <c r="AL37" s="328"/>
      <c r="AM37" s="328"/>
      <c r="AN37" s="328"/>
      <c r="AO37" s="328"/>
      <c r="AP37" s="328"/>
      <c r="AQ37" s="328"/>
      <c r="AR37" s="328"/>
      <c r="AS37" s="328"/>
      <c r="AT37" s="328"/>
      <c r="AU37" s="328"/>
      <c r="AV37" s="328"/>
      <c r="AW37" s="328"/>
      <c r="AX37" s="328"/>
      <c r="AY37" s="328"/>
      <c r="AZ37" s="328"/>
      <c r="BA37" s="328"/>
    </row>
    <row r="38" spans="1:53" s="329" customFormat="1" ht="12.75">
      <c r="A38" s="14" t="s">
        <v>40</v>
      </c>
      <c r="B38" s="165" t="s">
        <v>20</v>
      </c>
      <c r="C38" s="341" t="s">
        <v>21</v>
      </c>
      <c r="D38" s="275"/>
      <c r="E38" s="343">
        <v>0</v>
      </c>
      <c r="F38" s="58">
        <v>0</v>
      </c>
      <c r="G38" s="58">
        <f t="shared" si="12"/>
        <v>0</v>
      </c>
      <c r="H38" s="58">
        <v>0</v>
      </c>
      <c r="I38" s="58">
        <v>0</v>
      </c>
      <c r="J38" s="58">
        <f t="shared" si="7"/>
        <v>0</v>
      </c>
      <c r="K38" s="58">
        <v>0</v>
      </c>
      <c r="L38" s="58">
        <v>0</v>
      </c>
      <c r="M38" s="58">
        <f t="shared" si="8"/>
        <v>0</v>
      </c>
      <c r="N38" s="58">
        <f t="shared" si="9"/>
        <v>0</v>
      </c>
      <c r="O38" s="58">
        <f t="shared" si="10"/>
        <v>0</v>
      </c>
      <c r="P38" s="210">
        <f t="shared" si="11"/>
        <v>0</v>
      </c>
      <c r="Q38" s="328"/>
      <c r="R38" s="328"/>
      <c r="S38" s="328"/>
      <c r="T38" s="328"/>
      <c r="U38" s="328"/>
      <c r="V38" s="328"/>
      <c r="W38" s="328"/>
      <c r="X38" s="328"/>
      <c r="Y38" s="328"/>
      <c r="Z38" s="328"/>
      <c r="AA38" s="328"/>
      <c r="AB38" s="328"/>
      <c r="AC38" s="328"/>
      <c r="AD38" s="328"/>
      <c r="AE38" s="328"/>
      <c r="AF38" s="328"/>
      <c r="AG38" s="328"/>
      <c r="AH38" s="328"/>
      <c r="AI38" s="328"/>
      <c r="AJ38" s="328"/>
      <c r="AK38" s="328"/>
      <c r="AL38" s="328"/>
      <c r="AM38" s="328"/>
      <c r="AN38" s="328"/>
      <c r="AO38" s="328"/>
      <c r="AP38" s="328"/>
      <c r="AQ38" s="328"/>
      <c r="AR38" s="328"/>
      <c r="AS38" s="328"/>
      <c r="AT38" s="328"/>
      <c r="AU38" s="328"/>
      <c r="AV38" s="328"/>
      <c r="AW38" s="328"/>
      <c r="AX38" s="328"/>
      <c r="AY38" s="328"/>
      <c r="AZ38" s="328"/>
      <c r="BA38" s="328"/>
    </row>
    <row r="39" spans="1:53" s="329" customFormat="1" ht="12.75">
      <c r="A39" s="14" t="s">
        <v>41</v>
      </c>
      <c r="B39" s="165" t="s">
        <v>33</v>
      </c>
      <c r="C39" s="341" t="s">
        <v>21</v>
      </c>
      <c r="D39" s="275"/>
      <c r="E39" s="343">
        <v>0</v>
      </c>
      <c r="F39" s="58">
        <v>0</v>
      </c>
      <c r="G39" s="58">
        <f t="shared" si="12"/>
        <v>0</v>
      </c>
      <c r="H39" s="58">
        <v>0</v>
      </c>
      <c r="I39" s="58">
        <v>0</v>
      </c>
      <c r="J39" s="58">
        <f t="shared" si="7"/>
        <v>0</v>
      </c>
      <c r="K39" s="58">
        <v>0</v>
      </c>
      <c r="L39" s="58">
        <v>0</v>
      </c>
      <c r="M39" s="58">
        <f t="shared" si="8"/>
        <v>0</v>
      </c>
      <c r="N39" s="58">
        <f t="shared" si="9"/>
        <v>0</v>
      </c>
      <c r="O39" s="58">
        <f t="shared" si="10"/>
        <v>0</v>
      </c>
      <c r="P39" s="210">
        <f t="shared" si="11"/>
        <v>0</v>
      </c>
      <c r="Q39" s="328"/>
      <c r="R39" s="328"/>
      <c r="S39" s="328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8"/>
      <c r="AE39" s="328"/>
      <c r="AF39" s="328"/>
      <c r="AG39" s="328"/>
      <c r="AH39" s="328"/>
      <c r="AI39" s="328"/>
      <c r="AJ39" s="328"/>
      <c r="AK39" s="328"/>
      <c r="AL39" s="328"/>
      <c r="AM39" s="328"/>
      <c r="AN39" s="328"/>
      <c r="AO39" s="328"/>
      <c r="AP39" s="328"/>
      <c r="AQ39" s="328"/>
      <c r="AR39" s="328"/>
      <c r="AS39" s="328"/>
      <c r="AT39" s="328"/>
      <c r="AU39" s="328"/>
      <c r="AV39" s="328"/>
      <c r="AW39" s="328"/>
      <c r="AX39" s="328"/>
      <c r="AY39" s="328"/>
      <c r="AZ39" s="328"/>
      <c r="BA39" s="328"/>
    </row>
    <row r="40" spans="1:53" s="346" customFormat="1" ht="18.75" customHeight="1">
      <c r="A40" s="283" t="s">
        <v>215</v>
      </c>
      <c r="B40" s="344" t="s">
        <v>27</v>
      </c>
      <c r="C40" s="277" t="s">
        <v>21</v>
      </c>
      <c r="D40" s="345"/>
      <c r="E40" s="228">
        <v>7</v>
      </c>
      <c r="F40" s="48">
        <v>4</v>
      </c>
      <c r="G40" s="58">
        <f>SUM(E40:F40)</f>
        <v>11</v>
      </c>
      <c r="H40" s="48">
        <v>7</v>
      </c>
      <c r="I40" s="48">
        <v>3</v>
      </c>
      <c r="J40" s="58">
        <f t="shared" si="7"/>
        <v>10</v>
      </c>
      <c r="K40" s="48">
        <v>8</v>
      </c>
      <c r="L40" s="48">
        <v>4</v>
      </c>
      <c r="M40" s="58">
        <f t="shared" si="8"/>
        <v>12</v>
      </c>
      <c r="N40" s="58">
        <f t="shared" si="9"/>
        <v>15</v>
      </c>
      <c r="O40" s="58">
        <f t="shared" si="10"/>
        <v>7</v>
      </c>
      <c r="P40" s="210">
        <f t="shared" si="11"/>
        <v>22</v>
      </c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</row>
    <row r="41" spans="1:53" s="329" customFormat="1" ht="12.75" customHeight="1">
      <c r="A41" s="14" t="s">
        <v>42</v>
      </c>
      <c r="B41" s="165" t="s">
        <v>27</v>
      </c>
      <c r="C41" s="341" t="s">
        <v>21</v>
      </c>
      <c r="D41" s="275"/>
      <c r="E41" s="343">
        <v>0</v>
      </c>
      <c r="F41" s="58">
        <v>0</v>
      </c>
      <c r="G41" s="58">
        <f t="shared" si="12"/>
        <v>0</v>
      </c>
      <c r="H41" s="58">
        <v>0</v>
      </c>
      <c r="I41" s="58">
        <v>0</v>
      </c>
      <c r="J41" s="58">
        <f t="shared" si="7"/>
        <v>0</v>
      </c>
      <c r="K41" s="58">
        <v>1</v>
      </c>
      <c r="L41" s="58">
        <v>0</v>
      </c>
      <c r="M41" s="58">
        <f t="shared" si="8"/>
        <v>1</v>
      </c>
      <c r="N41" s="58">
        <f t="shared" si="9"/>
        <v>1</v>
      </c>
      <c r="O41" s="58">
        <f t="shared" si="10"/>
        <v>0</v>
      </c>
      <c r="P41" s="210">
        <f t="shared" si="11"/>
        <v>1</v>
      </c>
      <c r="Q41" s="328"/>
      <c r="R41" s="328"/>
      <c r="S41" s="328"/>
      <c r="T41" s="328"/>
      <c r="U41" s="328"/>
      <c r="V41" s="328"/>
      <c r="W41" s="328"/>
      <c r="X41" s="328"/>
      <c r="Y41" s="328"/>
      <c r="Z41" s="328"/>
      <c r="AA41" s="328"/>
      <c r="AB41" s="328"/>
      <c r="AC41" s="328"/>
      <c r="AD41" s="328"/>
      <c r="AE41" s="328"/>
      <c r="AF41" s="328"/>
      <c r="AG41" s="328"/>
      <c r="AH41" s="328"/>
      <c r="AI41" s="328"/>
      <c r="AJ41" s="328"/>
      <c r="AK41" s="328"/>
      <c r="AL41" s="328"/>
      <c r="AM41" s="328"/>
      <c r="AN41" s="328"/>
      <c r="AO41" s="328"/>
      <c r="AP41" s="328"/>
      <c r="AQ41" s="328"/>
      <c r="AR41" s="328"/>
      <c r="AS41" s="328"/>
      <c r="AT41" s="328"/>
      <c r="AU41" s="328"/>
      <c r="AV41" s="328"/>
      <c r="AW41" s="328"/>
      <c r="AX41" s="328"/>
      <c r="AY41" s="328"/>
      <c r="AZ41" s="328"/>
      <c r="BA41" s="328"/>
    </row>
    <row r="42" spans="1:53" s="329" customFormat="1" ht="12.75">
      <c r="A42" s="14" t="s">
        <v>43</v>
      </c>
      <c r="B42" s="165" t="s">
        <v>27</v>
      </c>
      <c r="C42" s="341" t="s">
        <v>21</v>
      </c>
      <c r="D42" s="275"/>
      <c r="E42" s="343">
        <v>0</v>
      </c>
      <c r="F42" s="58">
        <v>0</v>
      </c>
      <c r="G42" s="58">
        <f t="shared" si="12"/>
        <v>0</v>
      </c>
      <c r="H42" s="58">
        <v>0</v>
      </c>
      <c r="I42" s="58">
        <v>0</v>
      </c>
      <c r="J42" s="58">
        <f t="shared" si="7"/>
        <v>0</v>
      </c>
      <c r="K42" s="58">
        <v>53</v>
      </c>
      <c r="L42" s="58">
        <v>13</v>
      </c>
      <c r="M42" s="58">
        <f t="shared" si="8"/>
        <v>66</v>
      </c>
      <c r="N42" s="58">
        <f t="shared" si="9"/>
        <v>53</v>
      </c>
      <c r="O42" s="58">
        <f t="shared" si="10"/>
        <v>13</v>
      </c>
      <c r="P42" s="210">
        <f t="shared" si="11"/>
        <v>66</v>
      </c>
      <c r="Q42" s="328"/>
      <c r="R42" s="328"/>
      <c r="S42" s="328"/>
      <c r="T42" s="328"/>
      <c r="U42" s="328"/>
      <c r="V42" s="328"/>
      <c r="W42" s="328"/>
      <c r="X42" s="328"/>
      <c r="Y42" s="328"/>
      <c r="Z42" s="328"/>
      <c r="AA42" s="328"/>
      <c r="AB42" s="328"/>
      <c r="AC42" s="328"/>
      <c r="AD42" s="328"/>
      <c r="AE42" s="328"/>
      <c r="AF42" s="328"/>
      <c r="AG42" s="328"/>
      <c r="AH42" s="328"/>
      <c r="AI42" s="328"/>
      <c r="AJ42" s="328"/>
      <c r="AK42" s="328"/>
      <c r="AL42" s="328"/>
      <c r="AM42" s="328"/>
      <c r="AN42" s="328"/>
      <c r="AO42" s="328"/>
      <c r="AP42" s="328"/>
      <c r="AQ42" s="328"/>
      <c r="AR42" s="328"/>
      <c r="AS42" s="328"/>
      <c r="AT42" s="328"/>
      <c r="AU42" s="328"/>
      <c r="AV42" s="328"/>
      <c r="AW42" s="328"/>
      <c r="AX42" s="328"/>
      <c r="AY42" s="328"/>
      <c r="AZ42" s="328"/>
      <c r="BA42" s="328"/>
    </row>
    <row r="43" spans="1:53" s="347" customFormat="1" ht="12.75">
      <c r="A43" s="14" t="s">
        <v>44</v>
      </c>
      <c r="B43" s="165" t="s">
        <v>27</v>
      </c>
      <c r="C43" s="341" t="s">
        <v>21</v>
      </c>
      <c r="D43" s="275"/>
      <c r="E43" s="343">
        <v>0</v>
      </c>
      <c r="F43" s="58">
        <v>0</v>
      </c>
      <c r="G43" s="58">
        <f t="shared" si="12"/>
        <v>0</v>
      </c>
      <c r="H43" s="58">
        <v>0</v>
      </c>
      <c r="I43" s="58">
        <v>0</v>
      </c>
      <c r="J43" s="58">
        <f t="shared" si="7"/>
        <v>0</v>
      </c>
      <c r="K43" s="58">
        <v>7</v>
      </c>
      <c r="L43" s="58">
        <v>5</v>
      </c>
      <c r="M43" s="58">
        <f t="shared" si="8"/>
        <v>12</v>
      </c>
      <c r="N43" s="58">
        <f t="shared" si="9"/>
        <v>7</v>
      </c>
      <c r="O43" s="58">
        <f t="shared" si="10"/>
        <v>5</v>
      </c>
      <c r="P43" s="210">
        <f t="shared" si="11"/>
        <v>12</v>
      </c>
      <c r="Q43" s="328"/>
      <c r="R43" s="328"/>
      <c r="S43" s="328"/>
      <c r="T43" s="328"/>
      <c r="U43" s="328"/>
      <c r="V43" s="328"/>
      <c r="W43" s="328"/>
      <c r="X43" s="328"/>
      <c r="Y43" s="328"/>
      <c r="Z43" s="328"/>
      <c r="AA43" s="328"/>
      <c r="AB43" s="328"/>
      <c r="AC43" s="328"/>
      <c r="AD43" s="328"/>
      <c r="AE43" s="328"/>
      <c r="AF43" s="328"/>
      <c r="AG43" s="328"/>
      <c r="AH43" s="328"/>
      <c r="AI43" s="328"/>
      <c r="AJ43" s="328"/>
      <c r="AK43" s="328"/>
      <c r="AL43" s="328"/>
      <c r="AM43" s="328"/>
      <c r="AN43" s="328"/>
      <c r="AO43" s="328"/>
      <c r="AP43" s="328"/>
      <c r="AQ43" s="328"/>
      <c r="AR43" s="328"/>
      <c r="AS43" s="328"/>
      <c r="AT43" s="328"/>
      <c r="AU43" s="328"/>
      <c r="AV43" s="328"/>
      <c r="AW43" s="328"/>
      <c r="AX43" s="328"/>
      <c r="AY43" s="328"/>
      <c r="AZ43" s="328"/>
      <c r="BA43" s="328"/>
    </row>
    <row r="44" spans="1:16" s="328" customFormat="1" ht="12.75">
      <c r="A44" s="14" t="s">
        <v>225</v>
      </c>
      <c r="B44" s="165" t="s">
        <v>226</v>
      </c>
      <c r="C44" s="341" t="s">
        <v>21</v>
      </c>
      <c r="D44" s="275"/>
      <c r="E44" s="343">
        <v>0</v>
      </c>
      <c r="F44" s="58">
        <v>0</v>
      </c>
      <c r="G44" s="58">
        <f t="shared" si="12"/>
        <v>0</v>
      </c>
      <c r="H44" s="58">
        <v>0</v>
      </c>
      <c r="I44" s="58">
        <v>0</v>
      </c>
      <c r="J44" s="58">
        <f t="shared" si="7"/>
        <v>0</v>
      </c>
      <c r="K44" s="58">
        <v>7</v>
      </c>
      <c r="L44" s="58">
        <v>11</v>
      </c>
      <c r="M44" s="58">
        <f t="shared" si="8"/>
        <v>18</v>
      </c>
      <c r="N44" s="58">
        <f t="shared" si="9"/>
        <v>7</v>
      </c>
      <c r="O44" s="58">
        <f t="shared" si="10"/>
        <v>11</v>
      </c>
      <c r="P44" s="210">
        <f t="shared" si="11"/>
        <v>18</v>
      </c>
    </row>
    <row r="45" spans="1:53" s="329" customFormat="1" ht="22.5">
      <c r="A45" s="14" t="s">
        <v>177</v>
      </c>
      <c r="B45" s="165" t="s">
        <v>30</v>
      </c>
      <c r="C45" s="341" t="s">
        <v>21</v>
      </c>
      <c r="D45" s="275"/>
      <c r="E45" s="343">
        <v>16</v>
      </c>
      <c r="F45" s="58">
        <v>7</v>
      </c>
      <c r="G45" s="58">
        <f t="shared" si="12"/>
        <v>23</v>
      </c>
      <c r="H45" s="58">
        <v>2</v>
      </c>
      <c r="I45" s="58">
        <v>1</v>
      </c>
      <c r="J45" s="58">
        <f t="shared" si="7"/>
        <v>3</v>
      </c>
      <c r="K45" s="58">
        <v>0</v>
      </c>
      <c r="L45" s="58">
        <v>1</v>
      </c>
      <c r="M45" s="58">
        <f t="shared" si="8"/>
        <v>1</v>
      </c>
      <c r="N45" s="58">
        <f t="shared" si="9"/>
        <v>2</v>
      </c>
      <c r="O45" s="58">
        <f t="shared" si="10"/>
        <v>2</v>
      </c>
      <c r="P45" s="157">
        <f t="shared" si="11"/>
        <v>4</v>
      </c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328"/>
      <c r="AP45" s="328"/>
      <c r="AQ45" s="328"/>
      <c r="AR45" s="328"/>
      <c r="AS45" s="328"/>
      <c r="AT45" s="328"/>
      <c r="AU45" s="328"/>
      <c r="AV45" s="328"/>
      <c r="AW45" s="328"/>
      <c r="AX45" s="328"/>
      <c r="AY45" s="328"/>
      <c r="AZ45" s="328"/>
      <c r="BA45" s="328"/>
    </row>
    <row r="46" spans="1:53" s="329" customFormat="1" ht="14.25" customHeight="1" thickBot="1">
      <c r="A46" s="15" t="s">
        <v>178</v>
      </c>
      <c r="B46" s="198" t="s">
        <v>30</v>
      </c>
      <c r="C46" s="348" t="s">
        <v>21</v>
      </c>
      <c r="D46" s="349"/>
      <c r="E46" s="463">
        <v>25</v>
      </c>
      <c r="F46" s="296">
        <v>5</v>
      </c>
      <c r="G46" s="109">
        <f t="shared" si="12"/>
        <v>30</v>
      </c>
      <c r="H46" s="456">
        <v>7</v>
      </c>
      <c r="I46" s="456">
        <v>2</v>
      </c>
      <c r="J46" s="456">
        <f t="shared" si="7"/>
        <v>9</v>
      </c>
      <c r="K46" s="456">
        <v>1</v>
      </c>
      <c r="L46" s="456">
        <v>0</v>
      </c>
      <c r="M46" s="109">
        <f t="shared" si="8"/>
        <v>1</v>
      </c>
      <c r="N46" s="109">
        <f t="shared" si="9"/>
        <v>8</v>
      </c>
      <c r="O46" s="109">
        <f t="shared" si="10"/>
        <v>2</v>
      </c>
      <c r="P46" s="157">
        <f t="shared" si="11"/>
        <v>10</v>
      </c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  <c r="AG46" s="328"/>
      <c r="AH46" s="328"/>
      <c r="AI46" s="328"/>
      <c r="AJ46" s="328"/>
      <c r="AK46" s="328"/>
      <c r="AL46" s="328"/>
      <c r="AM46" s="328"/>
      <c r="AN46" s="328"/>
      <c r="AO46" s="328"/>
      <c r="AP46" s="328"/>
      <c r="AQ46" s="328"/>
      <c r="AR46" s="328"/>
      <c r="AS46" s="328"/>
      <c r="AT46" s="328"/>
      <c r="AU46" s="328"/>
      <c r="AV46" s="328"/>
      <c r="AW46" s="328"/>
      <c r="AX46" s="328"/>
      <c r="AY46" s="328"/>
      <c r="AZ46" s="328"/>
      <c r="BA46" s="328"/>
    </row>
    <row r="47" spans="1:53" s="336" customFormat="1" ht="13.5" thickBot="1">
      <c r="A47" s="557" t="s">
        <v>34</v>
      </c>
      <c r="B47" s="557"/>
      <c r="C47" s="557"/>
      <c r="D47" s="558"/>
      <c r="E47" s="350">
        <f aca="true" t="shared" si="13" ref="E47:P47">SUM(E33:E46)</f>
        <v>72</v>
      </c>
      <c r="F47" s="350">
        <f t="shared" si="13"/>
        <v>54</v>
      </c>
      <c r="G47" s="350">
        <f t="shared" si="13"/>
        <v>126</v>
      </c>
      <c r="H47" s="350">
        <f t="shared" si="13"/>
        <v>16</v>
      </c>
      <c r="I47" s="350">
        <f t="shared" si="13"/>
        <v>6</v>
      </c>
      <c r="J47" s="350">
        <f t="shared" si="13"/>
        <v>22</v>
      </c>
      <c r="K47" s="350">
        <f t="shared" si="13"/>
        <v>99</v>
      </c>
      <c r="L47" s="350">
        <f t="shared" si="13"/>
        <v>71</v>
      </c>
      <c r="M47" s="350">
        <f t="shared" si="13"/>
        <v>170</v>
      </c>
      <c r="N47" s="350">
        <f t="shared" si="13"/>
        <v>115</v>
      </c>
      <c r="O47" s="350">
        <f t="shared" si="13"/>
        <v>77</v>
      </c>
      <c r="P47" s="350">
        <f t="shared" si="13"/>
        <v>192</v>
      </c>
      <c r="Q47" s="335"/>
      <c r="R47" s="335"/>
      <c r="S47" s="335"/>
      <c r="T47" s="335"/>
      <c r="U47" s="335"/>
      <c r="V47" s="335"/>
      <c r="W47" s="335"/>
      <c r="X47" s="335"/>
      <c r="Y47" s="335"/>
      <c r="Z47" s="335"/>
      <c r="AA47" s="335"/>
      <c r="AB47" s="335"/>
      <c r="AC47" s="335"/>
      <c r="AD47" s="335"/>
      <c r="AE47" s="335"/>
      <c r="AF47" s="335"/>
      <c r="AG47" s="335"/>
      <c r="AH47" s="335"/>
      <c r="AI47" s="335"/>
      <c r="AJ47" s="335"/>
      <c r="AK47" s="335"/>
      <c r="AL47" s="335"/>
      <c r="AM47" s="335"/>
      <c r="AN47" s="335"/>
      <c r="AO47" s="335"/>
      <c r="AP47" s="335"/>
      <c r="AQ47" s="335"/>
      <c r="AR47" s="335"/>
      <c r="AS47" s="335"/>
      <c r="AT47" s="335"/>
      <c r="AU47" s="335"/>
      <c r="AV47" s="335"/>
      <c r="AW47" s="335"/>
      <c r="AX47" s="335"/>
      <c r="AY47" s="335"/>
      <c r="AZ47" s="335"/>
      <c r="BA47" s="335"/>
    </row>
    <row r="48" spans="1:16" s="307" customFormat="1" ht="13.5" thickBot="1">
      <c r="A48" s="76"/>
      <c r="B48" s="76"/>
      <c r="C48" s="76"/>
      <c r="D48" s="76"/>
      <c r="E48" s="77"/>
      <c r="F48" s="77"/>
      <c r="G48" s="77"/>
      <c r="H48" s="518"/>
      <c r="I48" s="518"/>
      <c r="J48" s="77"/>
      <c r="K48" s="518"/>
      <c r="L48" s="518"/>
      <c r="M48" s="518"/>
      <c r="N48" s="518"/>
      <c r="O48" s="518"/>
      <c r="P48" s="518"/>
    </row>
    <row r="49" spans="1:53" s="352" customFormat="1" ht="13.5" thickBot="1">
      <c r="A49" s="177" t="s">
        <v>45</v>
      </c>
      <c r="B49" s="176" t="s">
        <v>51</v>
      </c>
      <c r="C49" s="177" t="s">
        <v>9</v>
      </c>
      <c r="D49" s="351"/>
      <c r="E49" s="315" t="s">
        <v>15</v>
      </c>
      <c r="F49" s="315" t="s">
        <v>16</v>
      </c>
      <c r="G49" s="315" t="s">
        <v>17</v>
      </c>
      <c r="H49" s="315" t="s">
        <v>15</v>
      </c>
      <c r="I49" s="315" t="s">
        <v>16</v>
      </c>
      <c r="J49" s="315" t="s">
        <v>17</v>
      </c>
      <c r="K49" s="315" t="s">
        <v>15</v>
      </c>
      <c r="L49" s="315" t="s">
        <v>16</v>
      </c>
      <c r="M49" s="315" t="s">
        <v>17</v>
      </c>
      <c r="N49" s="315" t="s">
        <v>15</v>
      </c>
      <c r="O49" s="315" t="s">
        <v>16</v>
      </c>
      <c r="P49" s="315" t="s">
        <v>17</v>
      </c>
      <c r="Q49" s="335"/>
      <c r="R49" s="335"/>
      <c r="S49" s="335"/>
      <c r="T49" s="335"/>
      <c r="U49" s="335"/>
      <c r="V49" s="335"/>
      <c r="W49" s="335"/>
      <c r="X49" s="335"/>
      <c r="Y49" s="335"/>
      <c r="Z49" s="335"/>
      <c r="AA49" s="335"/>
      <c r="AB49" s="335"/>
      <c r="AC49" s="335"/>
      <c r="AD49" s="335"/>
      <c r="AE49" s="335"/>
      <c r="AF49" s="335"/>
      <c r="AG49" s="335"/>
      <c r="AH49" s="335"/>
      <c r="AI49" s="335"/>
      <c r="AJ49" s="335"/>
      <c r="AK49" s="335"/>
      <c r="AL49" s="335"/>
      <c r="AM49" s="335"/>
      <c r="AN49" s="335"/>
      <c r="AO49" s="335"/>
      <c r="AP49" s="335"/>
      <c r="AQ49" s="335"/>
      <c r="AR49" s="335"/>
      <c r="AS49" s="335"/>
      <c r="AT49" s="335"/>
      <c r="AU49" s="335"/>
      <c r="AV49" s="335"/>
      <c r="AW49" s="335"/>
      <c r="AX49" s="335"/>
      <c r="AY49" s="335"/>
      <c r="AZ49" s="335"/>
      <c r="BA49" s="335"/>
    </row>
    <row r="50" spans="1:53" s="336" customFormat="1" ht="12.75">
      <c r="A50" s="353" t="s">
        <v>46</v>
      </c>
      <c r="B50" s="354" t="s">
        <v>27</v>
      </c>
      <c r="C50" s="355" t="s">
        <v>21</v>
      </c>
      <c r="D50" s="356"/>
      <c r="E50" s="357">
        <v>0</v>
      </c>
      <c r="F50" s="280">
        <v>0</v>
      </c>
      <c r="G50" s="280">
        <f>SUM(E50:F50)</f>
        <v>0</v>
      </c>
      <c r="H50" s="280">
        <v>0</v>
      </c>
      <c r="I50" s="280">
        <v>0</v>
      </c>
      <c r="J50" s="280">
        <f>SUM(H50:I50)</f>
        <v>0</v>
      </c>
      <c r="K50" s="280">
        <v>5</v>
      </c>
      <c r="L50" s="280">
        <v>4</v>
      </c>
      <c r="M50" s="280">
        <f>SUM(K50:L50)</f>
        <v>9</v>
      </c>
      <c r="N50" s="280">
        <f>SUM(H50,K50)</f>
        <v>5</v>
      </c>
      <c r="O50" s="280">
        <f>SUM(I50,L50)</f>
        <v>4</v>
      </c>
      <c r="P50" s="340">
        <f>SUM(N50:O50)</f>
        <v>9</v>
      </c>
      <c r="Q50" s="335"/>
      <c r="R50" s="335"/>
      <c r="S50" s="335"/>
      <c r="T50" s="335"/>
      <c r="U50" s="335"/>
      <c r="V50" s="335"/>
      <c r="W50" s="335"/>
      <c r="X50" s="335"/>
      <c r="Y50" s="335"/>
      <c r="Z50" s="335"/>
      <c r="AA50" s="335"/>
      <c r="AB50" s="335"/>
      <c r="AC50" s="335"/>
      <c r="AD50" s="335"/>
      <c r="AE50" s="335"/>
      <c r="AF50" s="335"/>
      <c r="AG50" s="335"/>
      <c r="AH50" s="335"/>
      <c r="AI50" s="335"/>
      <c r="AJ50" s="335"/>
      <c r="AK50" s="335"/>
      <c r="AL50" s="335"/>
      <c r="AM50" s="335"/>
      <c r="AN50" s="335"/>
      <c r="AO50" s="335"/>
      <c r="AP50" s="335"/>
      <c r="AQ50" s="335"/>
      <c r="AR50" s="335"/>
      <c r="AS50" s="335"/>
      <c r="AT50" s="335"/>
      <c r="AU50" s="335"/>
      <c r="AV50" s="335"/>
      <c r="AW50" s="335"/>
      <c r="AX50" s="335"/>
      <c r="AY50" s="335"/>
      <c r="AZ50" s="335"/>
      <c r="BA50" s="335"/>
    </row>
    <row r="51" spans="1:53" s="336" customFormat="1" ht="13.5" thickBot="1">
      <c r="A51" s="15" t="s">
        <v>41</v>
      </c>
      <c r="B51" s="50" t="s">
        <v>33</v>
      </c>
      <c r="C51" s="198" t="s">
        <v>21</v>
      </c>
      <c r="D51" s="358"/>
      <c r="E51" s="239">
        <v>0</v>
      </c>
      <c r="F51" s="456">
        <v>0</v>
      </c>
      <c r="G51" s="109">
        <f>SUM(E51:F51)</f>
        <v>0</v>
      </c>
      <c r="H51" s="456">
        <v>0</v>
      </c>
      <c r="I51" s="456">
        <v>0</v>
      </c>
      <c r="J51" s="109">
        <f>SUM(H51:I51)</f>
        <v>0</v>
      </c>
      <c r="K51" s="456">
        <v>0</v>
      </c>
      <c r="L51" s="456">
        <v>0</v>
      </c>
      <c r="M51" s="109">
        <f>SUM(K51:L51)</f>
        <v>0</v>
      </c>
      <c r="N51" s="456">
        <f>SUM(H51,K51)</f>
        <v>0</v>
      </c>
      <c r="O51" s="456">
        <f>SUM(I51,L51)</f>
        <v>0</v>
      </c>
      <c r="P51" s="458">
        <f>SUM(O51,N51)</f>
        <v>0</v>
      </c>
      <c r="Q51" s="335"/>
      <c r="R51" s="335"/>
      <c r="S51" s="335"/>
      <c r="T51" s="335"/>
      <c r="U51" s="335"/>
      <c r="V51" s="335"/>
      <c r="W51" s="335"/>
      <c r="X51" s="335"/>
      <c r="Y51" s="335"/>
      <c r="Z51" s="335"/>
      <c r="AA51" s="335"/>
      <c r="AB51" s="335"/>
      <c r="AC51" s="335"/>
      <c r="AD51" s="335"/>
      <c r="AE51" s="335"/>
      <c r="AF51" s="335"/>
      <c r="AG51" s="335"/>
      <c r="AH51" s="335"/>
      <c r="AI51" s="335"/>
      <c r="AJ51" s="335"/>
      <c r="AK51" s="335"/>
      <c r="AL51" s="335"/>
      <c r="AM51" s="335"/>
      <c r="AN51" s="335"/>
      <c r="AO51" s="335"/>
      <c r="AP51" s="335"/>
      <c r="AQ51" s="335"/>
      <c r="AR51" s="335"/>
      <c r="AS51" s="335"/>
      <c r="AT51" s="335"/>
      <c r="AU51" s="335"/>
      <c r="AV51" s="335"/>
      <c r="AW51" s="335"/>
      <c r="AX51" s="335"/>
      <c r="AY51" s="335"/>
      <c r="AZ51" s="335"/>
      <c r="BA51" s="335"/>
    </row>
    <row r="52" spans="1:53" s="336" customFormat="1" ht="13.5" thickBot="1">
      <c r="A52" s="557" t="s">
        <v>34</v>
      </c>
      <c r="B52" s="557"/>
      <c r="C52" s="557"/>
      <c r="D52" s="311"/>
      <c r="E52" s="359">
        <f>SUM(E50:E51)</f>
        <v>0</v>
      </c>
      <c r="F52" s="359">
        <f>SUM(F50:F51)</f>
        <v>0</v>
      </c>
      <c r="G52" s="359">
        <f>SUM(G50:G51)</f>
        <v>0</v>
      </c>
      <c r="H52" s="359">
        <f aca="true" t="shared" si="14" ref="H52:O52">SUM(H50:H51)</f>
        <v>0</v>
      </c>
      <c r="I52" s="359">
        <f t="shared" si="14"/>
        <v>0</v>
      </c>
      <c r="J52" s="359">
        <f t="shared" si="14"/>
        <v>0</v>
      </c>
      <c r="K52" s="359">
        <f t="shared" si="14"/>
        <v>5</v>
      </c>
      <c r="L52" s="359">
        <f>SUM(L50:L51)</f>
        <v>4</v>
      </c>
      <c r="M52" s="359">
        <f>SUM(M50:M51)</f>
        <v>9</v>
      </c>
      <c r="N52" s="359">
        <f t="shared" si="14"/>
        <v>5</v>
      </c>
      <c r="O52" s="359">
        <f t="shared" si="14"/>
        <v>4</v>
      </c>
      <c r="P52" s="359">
        <f>SUM(P50:P51)</f>
        <v>9</v>
      </c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5"/>
      <c r="AX52" s="335"/>
      <c r="AY52" s="335"/>
      <c r="AZ52" s="335"/>
      <c r="BA52" s="335"/>
    </row>
    <row r="53" spans="1:53" s="336" customFormat="1" ht="13.5" thickBot="1">
      <c r="A53" s="74"/>
      <c r="B53" s="74"/>
      <c r="C53" s="74"/>
      <c r="D53" s="74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335"/>
      <c r="R53" s="335"/>
      <c r="S53" s="335"/>
      <c r="T53" s="335"/>
      <c r="U53" s="335"/>
      <c r="V53" s="335"/>
      <c r="W53" s="335"/>
      <c r="X53" s="335"/>
      <c r="Y53" s="335"/>
      <c r="Z53" s="335"/>
      <c r="AA53" s="335"/>
      <c r="AB53" s="335"/>
      <c r="AC53" s="335"/>
      <c r="AD53" s="335"/>
      <c r="AE53" s="335"/>
      <c r="AF53" s="335"/>
      <c r="AG53" s="335"/>
      <c r="AH53" s="335"/>
      <c r="AI53" s="335"/>
      <c r="AJ53" s="335"/>
      <c r="AK53" s="335"/>
      <c r="AL53" s="335"/>
      <c r="AM53" s="335"/>
      <c r="AN53" s="335"/>
      <c r="AO53" s="335"/>
      <c r="AP53" s="335"/>
      <c r="AQ53" s="335"/>
      <c r="AR53" s="335"/>
      <c r="AS53" s="335"/>
      <c r="AT53" s="335"/>
      <c r="AU53" s="335"/>
      <c r="AV53" s="335"/>
      <c r="AW53" s="335"/>
      <c r="AX53" s="335"/>
      <c r="AY53" s="335"/>
      <c r="AZ53" s="335"/>
      <c r="BA53" s="335"/>
    </row>
    <row r="54" spans="1:53" s="336" customFormat="1" ht="13.5" thickBot="1">
      <c r="A54" s="177" t="s">
        <v>47</v>
      </c>
      <c r="B54" s="176" t="s">
        <v>51</v>
      </c>
      <c r="C54" s="177" t="s">
        <v>9</v>
      </c>
      <c r="D54" s="313"/>
      <c r="E54" s="315" t="s">
        <v>15</v>
      </c>
      <c r="F54" s="315" t="s">
        <v>16</v>
      </c>
      <c r="G54" s="315" t="s">
        <v>17</v>
      </c>
      <c r="H54" s="315" t="s">
        <v>15</v>
      </c>
      <c r="I54" s="315" t="s">
        <v>16</v>
      </c>
      <c r="J54" s="315" t="s">
        <v>17</v>
      </c>
      <c r="K54" s="315" t="s">
        <v>15</v>
      </c>
      <c r="L54" s="315" t="s">
        <v>16</v>
      </c>
      <c r="M54" s="315" t="s">
        <v>17</v>
      </c>
      <c r="N54" s="315" t="s">
        <v>15</v>
      </c>
      <c r="O54" s="315" t="s">
        <v>16</v>
      </c>
      <c r="P54" s="315" t="s">
        <v>17</v>
      </c>
      <c r="Q54" s="335"/>
      <c r="R54" s="335"/>
      <c r="S54" s="335"/>
      <c r="T54" s="335"/>
      <c r="U54" s="335"/>
      <c r="V54" s="335"/>
      <c r="W54" s="335"/>
      <c r="X54" s="335"/>
      <c r="Y54" s="335"/>
      <c r="Z54" s="335"/>
      <c r="AA54" s="335"/>
      <c r="AB54" s="335"/>
      <c r="AC54" s="335"/>
      <c r="AD54" s="335"/>
      <c r="AE54" s="335"/>
      <c r="AF54" s="335"/>
      <c r="AG54" s="335"/>
      <c r="AH54" s="335"/>
      <c r="AI54" s="335"/>
      <c r="AJ54" s="335"/>
      <c r="AK54" s="335"/>
      <c r="AL54" s="335"/>
      <c r="AM54" s="335"/>
      <c r="AN54" s="335"/>
      <c r="AO54" s="335"/>
      <c r="AP54" s="335"/>
      <c r="AQ54" s="335"/>
      <c r="AR54" s="335"/>
      <c r="AS54" s="335"/>
      <c r="AT54" s="335"/>
      <c r="AU54" s="335"/>
      <c r="AV54" s="335"/>
      <c r="AW54" s="335"/>
      <c r="AX54" s="335"/>
      <c r="AY54" s="335"/>
      <c r="AZ54" s="335"/>
      <c r="BA54" s="335"/>
    </row>
    <row r="55" spans="1:53" s="329" customFormat="1" ht="13.5" thickBot="1">
      <c r="A55" s="208" t="s">
        <v>159</v>
      </c>
      <c r="B55" s="123" t="s">
        <v>48</v>
      </c>
      <c r="C55" s="337" t="s">
        <v>21</v>
      </c>
      <c r="D55" s="360"/>
      <c r="E55" s="279">
        <v>0</v>
      </c>
      <c r="F55" s="280">
        <v>0</v>
      </c>
      <c r="G55" s="280">
        <f>SUM(E55:F55)</f>
        <v>0</v>
      </c>
      <c r="H55" s="280">
        <v>0</v>
      </c>
      <c r="I55" s="280">
        <v>0</v>
      </c>
      <c r="J55" s="280">
        <f>SUM(H55:I55)</f>
        <v>0</v>
      </c>
      <c r="K55" s="280">
        <v>0</v>
      </c>
      <c r="L55" s="280">
        <v>0</v>
      </c>
      <c r="M55" s="125">
        <f>SUM(K55:L55)</f>
        <v>0</v>
      </c>
      <c r="N55" s="280">
        <f>SUM(H55,K55)</f>
        <v>0</v>
      </c>
      <c r="O55" s="280">
        <f>SUM(I55,L55)</f>
        <v>0</v>
      </c>
      <c r="P55" s="340">
        <f>SUM(N55:O55)</f>
        <v>0</v>
      </c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  <c r="AG55" s="328"/>
      <c r="AH55" s="328"/>
      <c r="AI55" s="328"/>
      <c r="AJ55" s="328"/>
      <c r="AK55" s="328"/>
      <c r="AL55" s="328"/>
      <c r="AM55" s="328"/>
      <c r="AN55" s="328"/>
      <c r="AO55" s="328"/>
      <c r="AP55" s="328"/>
      <c r="AQ55" s="328"/>
      <c r="AR55" s="328"/>
      <c r="AS55" s="328"/>
      <c r="AT55" s="328"/>
      <c r="AU55" s="328"/>
      <c r="AV55" s="328"/>
      <c r="AW55" s="328"/>
      <c r="AX55" s="328"/>
      <c r="AY55" s="328"/>
      <c r="AZ55" s="328"/>
      <c r="BA55" s="328"/>
    </row>
    <row r="56" spans="1:53" s="429" customFormat="1" ht="13.5" thickBot="1">
      <c r="A56" s="604" t="s">
        <v>34</v>
      </c>
      <c r="B56" s="604"/>
      <c r="C56" s="604"/>
      <c r="D56" s="605"/>
      <c r="E56" s="427">
        <f>SUM(E55)</f>
        <v>0</v>
      </c>
      <c r="F56" s="427">
        <f>SUM(F55)</f>
        <v>0</v>
      </c>
      <c r="G56" s="427">
        <f>SUM(G55)</f>
        <v>0</v>
      </c>
      <c r="H56" s="427">
        <f aca="true" t="shared" si="15" ref="H56:P56">SUM(H55)</f>
        <v>0</v>
      </c>
      <c r="I56" s="427">
        <f t="shared" si="15"/>
        <v>0</v>
      </c>
      <c r="J56" s="427">
        <f t="shared" si="15"/>
        <v>0</v>
      </c>
      <c r="K56" s="427">
        <f t="shared" si="15"/>
        <v>0</v>
      </c>
      <c r="L56" s="427">
        <f t="shared" si="15"/>
        <v>0</v>
      </c>
      <c r="M56" s="427">
        <f t="shared" si="15"/>
        <v>0</v>
      </c>
      <c r="N56" s="427">
        <f t="shared" si="15"/>
        <v>0</v>
      </c>
      <c r="O56" s="427">
        <f t="shared" si="15"/>
        <v>0</v>
      </c>
      <c r="P56" s="427">
        <f t="shared" si="15"/>
        <v>0</v>
      </c>
      <c r="Q56" s="428"/>
      <c r="R56" s="428"/>
      <c r="S56" s="428"/>
      <c r="T56" s="428"/>
      <c r="U56" s="428"/>
      <c r="V56" s="428"/>
      <c r="W56" s="428"/>
      <c r="X56" s="428"/>
      <c r="Y56" s="428"/>
      <c r="Z56" s="428"/>
      <c r="AA56" s="428"/>
      <c r="AB56" s="428"/>
      <c r="AC56" s="428"/>
      <c r="AD56" s="428"/>
      <c r="AE56" s="428"/>
      <c r="AF56" s="428"/>
      <c r="AG56" s="428"/>
      <c r="AH56" s="428"/>
      <c r="AI56" s="428"/>
      <c r="AJ56" s="428"/>
      <c r="AK56" s="428"/>
      <c r="AL56" s="428"/>
      <c r="AM56" s="428"/>
      <c r="AN56" s="428"/>
      <c r="AO56" s="428"/>
      <c r="AP56" s="428"/>
      <c r="AQ56" s="428"/>
      <c r="AR56" s="428"/>
      <c r="AS56" s="428"/>
      <c r="AT56" s="428"/>
      <c r="AU56" s="428"/>
      <c r="AV56" s="428"/>
      <c r="AW56" s="428"/>
      <c r="AX56" s="428"/>
      <c r="AY56" s="428"/>
      <c r="AZ56" s="428"/>
      <c r="BA56" s="428"/>
    </row>
    <row r="57" spans="1:53" s="336" customFormat="1" ht="13.5" thickBot="1">
      <c r="A57" s="557" t="s">
        <v>49</v>
      </c>
      <c r="B57" s="557"/>
      <c r="C57" s="557"/>
      <c r="D57" s="558"/>
      <c r="E57" s="184">
        <f aca="true" t="shared" si="16" ref="E57:P57">SUM(E30,E52,E47,E56)</f>
        <v>754</v>
      </c>
      <c r="F57" s="184">
        <f t="shared" si="16"/>
        <v>422</v>
      </c>
      <c r="G57" s="184">
        <f t="shared" si="16"/>
        <v>1176</v>
      </c>
      <c r="H57" s="184">
        <f t="shared" si="16"/>
        <v>510</v>
      </c>
      <c r="I57" s="184">
        <f t="shared" si="16"/>
        <v>300</v>
      </c>
      <c r="J57" s="184">
        <f t="shared" si="16"/>
        <v>810</v>
      </c>
      <c r="K57" s="184">
        <f t="shared" si="16"/>
        <v>3267</v>
      </c>
      <c r="L57" s="184">
        <f t="shared" si="16"/>
        <v>2459</v>
      </c>
      <c r="M57" s="184">
        <f t="shared" si="16"/>
        <v>5726</v>
      </c>
      <c r="N57" s="184">
        <f t="shared" si="16"/>
        <v>3777</v>
      </c>
      <c r="O57" s="184">
        <f t="shared" si="16"/>
        <v>2759</v>
      </c>
      <c r="P57" s="184">
        <f t="shared" si="16"/>
        <v>6536</v>
      </c>
      <c r="Q57" s="335"/>
      <c r="R57" s="335"/>
      <c r="S57" s="335"/>
      <c r="T57" s="335"/>
      <c r="U57" s="335"/>
      <c r="V57" s="335"/>
      <c r="W57" s="335"/>
      <c r="X57" s="335"/>
      <c r="Y57" s="335"/>
      <c r="Z57" s="335"/>
      <c r="AA57" s="335"/>
      <c r="AB57" s="335"/>
      <c r="AC57" s="335"/>
      <c r="AD57" s="335"/>
      <c r="AE57" s="335"/>
      <c r="AF57" s="335"/>
      <c r="AG57" s="335"/>
      <c r="AH57" s="335"/>
      <c r="AI57" s="335"/>
      <c r="AJ57" s="335"/>
      <c r="AK57" s="335"/>
      <c r="AL57" s="335"/>
      <c r="AM57" s="335"/>
      <c r="AN57" s="335"/>
      <c r="AO57" s="335"/>
      <c r="AP57" s="335"/>
      <c r="AQ57" s="335"/>
      <c r="AR57" s="335"/>
      <c r="AS57" s="335"/>
      <c r="AT57" s="335"/>
      <c r="AU57" s="335"/>
      <c r="AV57" s="335"/>
      <c r="AW57" s="335"/>
      <c r="AX57" s="335"/>
      <c r="AY57" s="335"/>
      <c r="AZ57" s="335"/>
      <c r="BA57" s="335"/>
    </row>
    <row r="58" spans="1:53" s="336" customFormat="1" ht="13.5" thickBot="1">
      <c r="A58" s="74"/>
      <c r="B58" s="74"/>
      <c r="C58" s="74"/>
      <c r="D58" s="74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69"/>
      <c r="R58" s="335"/>
      <c r="S58" s="335"/>
      <c r="T58" s="335"/>
      <c r="U58" s="335"/>
      <c r="V58" s="335"/>
      <c r="W58" s="335"/>
      <c r="X58" s="335"/>
      <c r="Y58" s="335"/>
      <c r="Z58" s="335"/>
      <c r="AA58" s="335"/>
      <c r="AB58" s="335"/>
      <c r="AC58" s="335"/>
      <c r="AD58" s="335"/>
      <c r="AE58" s="335"/>
      <c r="AF58" s="335"/>
      <c r="AG58" s="335"/>
      <c r="AH58" s="335"/>
      <c r="AI58" s="335"/>
      <c r="AJ58" s="335"/>
      <c r="AK58" s="335"/>
      <c r="AL58" s="335"/>
      <c r="AM58" s="335"/>
      <c r="AN58" s="335"/>
      <c r="AO58" s="335"/>
      <c r="AP58" s="335"/>
      <c r="AQ58" s="335"/>
      <c r="AR58" s="335"/>
      <c r="AS58" s="335"/>
      <c r="AT58" s="335"/>
      <c r="AU58" s="335"/>
      <c r="AV58" s="335"/>
      <c r="AW58" s="335"/>
      <c r="AX58" s="335"/>
      <c r="AY58" s="335"/>
      <c r="AZ58" s="335"/>
      <c r="BA58" s="335"/>
    </row>
    <row r="59" spans="1:16" ht="13.5" thickBot="1">
      <c r="A59" s="567" t="s">
        <v>50</v>
      </c>
      <c r="B59" s="567"/>
      <c r="C59" s="567"/>
      <c r="D59" s="567"/>
      <c r="E59" s="567"/>
      <c r="F59" s="567"/>
      <c r="G59" s="567"/>
      <c r="H59" s="584" t="s">
        <v>6</v>
      </c>
      <c r="I59" s="584"/>
      <c r="J59" s="584"/>
      <c r="K59" s="584"/>
      <c r="L59" s="584"/>
      <c r="M59" s="584"/>
      <c r="N59" s="584"/>
      <c r="O59" s="584"/>
      <c r="P59" s="584"/>
    </row>
    <row r="60" spans="1:16" ht="13.5" thickBot="1">
      <c r="A60" s="177" t="s">
        <v>7</v>
      </c>
      <c r="B60" s="176" t="s">
        <v>51</v>
      </c>
      <c r="C60" s="177" t="s">
        <v>9</v>
      </c>
      <c r="D60" s="313"/>
      <c r="E60" s="570" t="s">
        <v>10</v>
      </c>
      <c r="F60" s="570"/>
      <c r="G60" s="570"/>
      <c r="H60" s="576" t="s">
        <v>11</v>
      </c>
      <c r="I60" s="570"/>
      <c r="J60" s="570"/>
      <c r="K60" s="570" t="s">
        <v>12</v>
      </c>
      <c r="L60" s="570"/>
      <c r="M60" s="570"/>
      <c r="N60" s="570" t="s">
        <v>13</v>
      </c>
      <c r="O60" s="570"/>
      <c r="P60" s="570"/>
    </row>
    <row r="61" spans="1:16" ht="13.5" thickBot="1">
      <c r="A61" s="177" t="s">
        <v>14</v>
      </c>
      <c r="B61" s="314"/>
      <c r="C61" s="314"/>
      <c r="D61" s="313"/>
      <c r="E61" s="315" t="s">
        <v>15</v>
      </c>
      <c r="F61" s="315" t="s">
        <v>16</v>
      </c>
      <c r="G61" s="315" t="s">
        <v>17</v>
      </c>
      <c r="H61" s="315" t="s">
        <v>15</v>
      </c>
      <c r="I61" s="315" t="s">
        <v>16</v>
      </c>
      <c r="J61" s="315" t="s">
        <v>17</v>
      </c>
      <c r="K61" s="315" t="s">
        <v>15</v>
      </c>
      <c r="L61" s="315" t="s">
        <v>16</v>
      </c>
      <c r="M61" s="315" t="s">
        <v>17</v>
      </c>
      <c r="N61" s="315" t="s">
        <v>15</v>
      </c>
      <c r="O61" s="315" t="s">
        <v>16</v>
      </c>
      <c r="P61" s="315" t="s">
        <v>17</v>
      </c>
    </row>
    <row r="62" spans="1:16" ht="12.75">
      <c r="A62" s="366" t="s">
        <v>162</v>
      </c>
      <c r="B62" s="367" t="s">
        <v>53</v>
      </c>
      <c r="C62" s="368" t="s">
        <v>21</v>
      </c>
      <c r="D62" s="369"/>
      <c r="E62" s="370">
        <v>7</v>
      </c>
      <c r="F62" s="371">
        <v>24</v>
      </c>
      <c r="G62" s="285">
        <f>SUM(E62:F62)</f>
        <v>31</v>
      </c>
      <c r="H62" s="371">
        <v>9</v>
      </c>
      <c r="I62" s="371">
        <v>29</v>
      </c>
      <c r="J62" s="285">
        <f>SUM(H62:I62)</f>
        <v>38</v>
      </c>
      <c r="K62" s="371">
        <v>51</v>
      </c>
      <c r="L62" s="371">
        <v>108</v>
      </c>
      <c r="M62" s="285">
        <f>SUM(K62:L62)</f>
        <v>159</v>
      </c>
      <c r="N62" s="285">
        <f aca="true" t="shared" si="17" ref="N62:O65">SUM(H62,K62)</f>
        <v>60</v>
      </c>
      <c r="O62" s="285">
        <f t="shared" si="17"/>
        <v>137</v>
      </c>
      <c r="P62" s="286">
        <f>SUM(N62:O62)</f>
        <v>197</v>
      </c>
    </row>
    <row r="63" spans="1:16" ht="25.5">
      <c r="A63" s="33" t="s">
        <v>183</v>
      </c>
      <c r="B63" s="34" t="s">
        <v>182</v>
      </c>
      <c r="C63" s="372" t="s">
        <v>21</v>
      </c>
      <c r="D63" s="221"/>
      <c r="E63" s="223">
        <v>0</v>
      </c>
      <c r="F63" s="35">
        <v>0</v>
      </c>
      <c r="G63" s="112">
        <f>SUM(E63:F63)</f>
        <v>0</v>
      </c>
      <c r="H63" s="35">
        <v>0</v>
      </c>
      <c r="I63" s="35">
        <v>0</v>
      </c>
      <c r="J63" s="112">
        <f>SUM(H63:I63)</f>
        <v>0</v>
      </c>
      <c r="K63" s="35">
        <v>404</v>
      </c>
      <c r="L63" s="35">
        <v>354</v>
      </c>
      <c r="M63" s="112">
        <f>SUM(K63:L63)</f>
        <v>758</v>
      </c>
      <c r="N63" s="35">
        <f t="shared" si="17"/>
        <v>404</v>
      </c>
      <c r="O63" s="35">
        <f t="shared" si="17"/>
        <v>354</v>
      </c>
      <c r="P63" s="113">
        <f>SUM(N63:O63)</f>
        <v>758</v>
      </c>
    </row>
    <row r="64" spans="1:53" s="8" customFormat="1" ht="12.75">
      <c r="A64" s="33" t="s">
        <v>52</v>
      </c>
      <c r="B64" s="34" t="s">
        <v>53</v>
      </c>
      <c r="C64" s="372" t="s">
        <v>21</v>
      </c>
      <c r="D64" s="221"/>
      <c r="E64" s="223">
        <v>307</v>
      </c>
      <c r="F64" s="35">
        <v>354</v>
      </c>
      <c r="G64" s="112">
        <f>SUM(E64:F64)</f>
        <v>661</v>
      </c>
      <c r="H64" s="373">
        <v>76</v>
      </c>
      <c r="I64" s="373">
        <v>59</v>
      </c>
      <c r="J64" s="112">
        <f>SUM(H64:I64)</f>
        <v>135</v>
      </c>
      <c r="K64" s="373">
        <v>368</v>
      </c>
      <c r="L64" s="373">
        <v>353</v>
      </c>
      <c r="M64" s="112">
        <f>SUM(K64:L64)</f>
        <v>721</v>
      </c>
      <c r="N64" s="35">
        <f t="shared" si="17"/>
        <v>444</v>
      </c>
      <c r="O64" s="35">
        <f t="shared" si="17"/>
        <v>412</v>
      </c>
      <c r="P64" s="113">
        <f>SUM(N64:O64)</f>
        <v>856</v>
      </c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</row>
    <row r="65" spans="1:53" s="8" customFormat="1" ht="25.5">
      <c r="A65" s="378" t="s">
        <v>181</v>
      </c>
      <c r="B65" s="34" t="s">
        <v>180</v>
      </c>
      <c r="C65" s="372" t="s">
        <v>21</v>
      </c>
      <c r="D65" s="221"/>
      <c r="E65" s="223">
        <v>0</v>
      </c>
      <c r="F65" s="35">
        <v>0</v>
      </c>
      <c r="G65" s="112">
        <f>SUM(E65:F65)</f>
        <v>0</v>
      </c>
      <c r="H65" s="35">
        <v>0</v>
      </c>
      <c r="I65" s="35">
        <v>0</v>
      </c>
      <c r="J65" s="112">
        <f>SUM(H65:I65)</f>
        <v>0</v>
      </c>
      <c r="K65" s="35">
        <v>174</v>
      </c>
      <c r="L65" s="35">
        <v>68</v>
      </c>
      <c r="M65" s="112">
        <f>SUM(K65:L65)</f>
        <v>242</v>
      </c>
      <c r="N65" s="35">
        <f t="shared" si="17"/>
        <v>174</v>
      </c>
      <c r="O65" s="35">
        <f t="shared" si="17"/>
        <v>68</v>
      </c>
      <c r="P65" s="113">
        <f>SUM(N65:O65)</f>
        <v>242</v>
      </c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</row>
    <row r="66" spans="1:53" s="517" customFormat="1" ht="27" customHeight="1" thickBot="1">
      <c r="A66" s="507" t="s">
        <v>54</v>
      </c>
      <c r="B66" s="508" t="s">
        <v>55</v>
      </c>
      <c r="C66" s="509" t="s">
        <v>21</v>
      </c>
      <c r="D66" s="510"/>
      <c r="E66" s="511">
        <v>73</v>
      </c>
      <c r="F66" s="512">
        <v>35</v>
      </c>
      <c r="G66" s="513">
        <f>SUM(E66:F66)</f>
        <v>108</v>
      </c>
      <c r="H66" s="514">
        <v>57</v>
      </c>
      <c r="I66" s="512">
        <v>43</v>
      </c>
      <c r="J66" s="513">
        <f>SUM(H66:I66)</f>
        <v>100</v>
      </c>
      <c r="K66" s="514">
        <v>259</v>
      </c>
      <c r="L66" s="512">
        <v>117</v>
      </c>
      <c r="M66" s="513">
        <f>SUM(K66:L66)</f>
        <v>376</v>
      </c>
      <c r="N66" s="514">
        <f>SUM(H66,K66)</f>
        <v>316</v>
      </c>
      <c r="O66" s="512">
        <f>I66+L66</f>
        <v>160</v>
      </c>
      <c r="P66" s="515">
        <f>SUM(N66:O66)</f>
        <v>476</v>
      </c>
      <c r="Q66" s="516"/>
      <c r="R66" s="516"/>
      <c r="S66" s="516"/>
      <c r="T66" s="516"/>
      <c r="U66" s="516"/>
      <c r="V66" s="516"/>
      <c r="W66" s="516"/>
      <c r="X66" s="516"/>
      <c r="Y66" s="516"/>
      <c r="Z66" s="516"/>
      <c r="AA66" s="516"/>
      <c r="AB66" s="516"/>
      <c r="AC66" s="516"/>
      <c r="AD66" s="516"/>
      <c r="AE66" s="516"/>
      <c r="AF66" s="516"/>
      <c r="AG66" s="516"/>
      <c r="AH66" s="516"/>
      <c r="AI66" s="516"/>
      <c r="AJ66" s="516"/>
      <c r="AK66" s="516"/>
      <c r="AL66" s="516"/>
      <c r="AM66" s="516"/>
      <c r="AN66" s="516"/>
      <c r="AO66" s="516"/>
      <c r="AP66" s="516"/>
      <c r="AQ66" s="516"/>
      <c r="AR66" s="516"/>
      <c r="AS66" s="516"/>
      <c r="AT66" s="516"/>
      <c r="AU66" s="516"/>
      <c r="AV66" s="516"/>
      <c r="AW66" s="516"/>
      <c r="AX66" s="516"/>
      <c r="AY66" s="516"/>
      <c r="AZ66" s="516"/>
      <c r="BA66" s="516"/>
    </row>
    <row r="67" spans="1:16" ht="13.5" thickBot="1">
      <c r="A67" s="557" t="s">
        <v>34</v>
      </c>
      <c r="B67" s="557"/>
      <c r="C67" s="557"/>
      <c r="D67" s="558"/>
      <c r="E67" s="374">
        <f aca="true" t="shared" si="18" ref="E67:P67">SUM(E62:E66)</f>
        <v>387</v>
      </c>
      <c r="F67" s="374">
        <f t="shared" si="18"/>
        <v>413</v>
      </c>
      <c r="G67" s="374">
        <f t="shared" si="18"/>
        <v>800</v>
      </c>
      <c r="H67" s="374">
        <f t="shared" si="18"/>
        <v>142</v>
      </c>
      <c r="I67" s="374">
        <f t="shared" si="18"/>
        <v>131</v>
      </c>
      <c r="J67" s="374">
        <f t="shared" si="18"/>
        <v>273</v>
      </c>
      <c r="K67" s="374">
        <f t="shared" si="18"/>
        <v>1256</v>
      </c>
      <c r="L67" s="374">
        <f t="shared" si="18"/>
        <v>1000</v>
      </c>
      <c r="M67" s="374">
        <f t="shared" si="18"/>
        <v>2256</v>
      </c>
      <c r="N67" s="374">
        <f t="shared" si="18"/>
        <v>1398</v>
      </c>
      <c r="O67" s="374">
        <f t="shared" si="18"/>
        <v>1131</v>
      </c>
      <c r="P67" s="374">
        <f t="shared" si="18"/>
        <v>2529</v>
      </c>
    </row>
    <row r="68" spans="1:16" ht="13.5" thickBot="1">
      <c r="A68" s="74"/>
      <c r="B68" s="74"/>
      <c r="C68" s="74"/>
      <c r="D68" s="74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</row>
    <row r="69" spans="1:16" ht="13.5" thickBot="1">
      <c r="A69" s="376" t="s">
        <v>45</v>
      </c>
      <c r="B69" s="176" t="s">
        <v>51</v>
      </c>
      <c r="C69" s="177" t="s">
        <v>9</v>
      </c>
      <c r="D69" s="377"/>
      <c r="E69" s="315" t="s">
        <v>15</v>
      </c>
      <c r="F69" s="315" t="s">
        <v>16</v>
      </c>
      <c r="G69" s="315" t="s">
        <v>17</v>
      </c>
      <c r="H69" s="315" t="s">
        <v>15</v>
      </c>
      <c r="I69" s="315" t="s">
        <v>16</v>
      </c>
      <c r="J69" s="315" t="s">
        <v>17</v>
      </c>
      <c r="K69" s="315" t="s">
        <v>15</v>
      </c>
      <c r="L69" s="315" t="s">
        <v>16</v>
      </c>
      <c r="M69" s="315" t="s">
        <v>17</v>
      </c>
      <c r="N69" s="315" t="s">
        <v>15</v>
      </c>
      <c r="O69" s="315" t="s">
        <v>16</v>
      </c>
      <c r="P69" s="315" t="s">
        <v>17</v>
      </c>
    </row>
    <row r="70" spans="1:16" ht="12.75">
      <c r="A70" s="36" t="s">
        <v>56</v>
      </c>
      <c r="B70" s="37" t="s">
        <v>53</v>
      </c>
      <c r="C70" s="201" t="s">
        <v>21</v>
      </c>
      <c r="D70" s="102"/>
      <c r="E70" s="132">
        <v>0</v>
      </c>
      <c r="F70" s="127">
        <v>0</v>
      </c>
      <c r="G70" s="127">
        <f>SUM(E70:F70)</f>
        <v>0</v>
      </c>
      <c r="H70" s="127">
        <v>0</v>
      </c>
      <c r="I70" s="127">
        <v>0</v>
      </c>
      <c r="J70" s="127">
        <f>SUM(H70:I70)</f>
        <v>0</v>
      </c>
      <c r="K70" s="127">
        <v>0</v>
      </c>
      <c r="L70" s="127">
        <v>0</v>
      </c>
      <c r="M70" s="127">
        <f>SUM(K70:L70)</f>
        <v>0</v>
      </c>
      <c r="N70" s="45">
        <f aca="true" t="shared" si="19" ref="N70:N80">SUM(H70,K70)</f>
        <v>0</v>
      </c>
      <c r="O70" s="45">
        <f aca="true" t="shared" si="20" ref="O70:O79">I70+L70</f>
        <v>0</v>
      </c>
      <c r="P70" s="117">
        <f>SUM(N70:O70)</f>
        <v>0</v>
      </c>
    </row>
    <row r="71" spans="1:16" ht="25.5">
      <c r="A71" s="38" t="s">
        <v>57</v>
      </c>
      <c r="B71" s="39" t="s">
        <v>53</v>
      </c>
      <c r="C71" s="344" t="s">
        <v>21</v>
      </c>
      <c r="D71" s="52"/>
      <c r="E71" s="228">
        <v>0</v>
      </c>
      <c r="F71" s="48">
        <v>0</v>
      </c>
      <c r="G71" s="48">
        <f>SUM(E71:F71)</f>
        <v>0</v>
      </c>
      <c r="H71" s="48">
        <v>0</v>
      </c>
      <c r="I71" s="48">
        <v>0</v>
      </c>
      <c r="J71" s="48">
        <f aca="true" t="shared" si="21" ref="J71:J78">SUM(H71:I71)</f>
        <v>0</v>
      </c>
      <c r="K71" s="48">
        <v>0</v>
      </c>
      <c r="L71" s="48">
        <v>0</v>
      </c>
      <c r="M71" s="48">
        <f aca="true" t="shared" si="22" ref="M71:M80">SUM(K71:L71)</f>
        <v>0</v>
      </c>
      <c r="N71" s="48">
        <f t="shared" si="19"/>
        <v>0</v>
      </c>
      <c r="O71" s="48">
        <f t="shared" si="20"/>
        <v>0</v>
      </c>
      <c r="P71" s="49">
        <f>SUM(N71:O71)</f>
        <v>0</v>
      </c>
    </row>
    <row r="72" spans="1:16" ht="12.75">
      <c r="A72" s="38" t="s">
        <v>58</v>
      </c>
      <c r="B72" s="39" t="s">
        <v>53</v>
      </c>
      <c r="C72" s="344" t="s">
        <v>21</v>
      </c>
      <c r="D72" s="52"/>
      <c r="E72" s="228">
        <v>2</v>
      </c>
      <c r="F72" s="48">
        <v>3</v>
      </c>
      <c r="G72" s="48">
        <f>SUM(E72:F72)</f>
        <v>5</v>
      </c>
      <c r="H72" s="48">
        <v>2</v>
      </c>
      <c r="I72" s="48">
        <v>3</v>
      </c>
      <c r="J72" s="48">
        <f>SUM(H72:I72)</f>
        <v>5</v>
      </c>
      <c r="K72" s="48">
        <v>1</v>
      </c>
      <c r="L72" s="48">
        <v>4</v>
      </c>
      <c r="M72" s="48">
        <f t="shared" si="22"/>
        <v>5</v>
      </c>
      <c r="N72" s="48">
        <f t="shared" si="19"/>
        <v>3</v>
      </c>
      <c r="O72" s="48">
        <f t="shared" si="20"/>
        <v>7</v>
      </c>
      <c r="P72" s="49">
        <f aca="true" t="shared" si="23" ref="P72:P80">SUM(N72:O72)</f>
        <v>10</v>
      </c>
    </row>
    <row r="73" spans="1:16" ht="12.75">
      <c r="A73" s="38" t="s">
        <v>59</v>
      </c>
      <c r="B73" s="39" t="s">
        <v>53</v>
      </c>
      <c r="C73" s="344" t="s">
        <v>21</v>
      </c>
      <c r="D73" s="52"/>
      <c r="E73" s="228">
        <v>3</v>
      </c>
      <c r="F73" s="48">
        <v>0</v>
      </c>
      <c r="G73" s="48">
        <f aca="true" t="shared" si="24" ref="G73:G80">SUM(E73:F73)</f>
        <v>3</v>
      </c>
      <c r="H73" s="48">
        <v>3</v>
      </c>
      <c r="I73" s="48">
        <v>0</v>
      </c>
      <c r="J73" s="48">
        <f t="shared" si="21"/>
        <v>3</v>
      </c>
      <c r="K73" s="48">
        <v>4</v>
      </c>
      <c r="L73" s="48">
        <v>0</v>
      </c>
      <c r="M73" s="48">
        <f t="shared" si="22"/>
        <v>4</v>
      </c>
      <c r="N73" s="48">
        <f t="shared" si="19"/>
        <v>7</v>
      </c>
      <c r="O73" s="48">
        <f t="shared" si="20"/>
        <v>0</v>
      </c>
      <c r="P73" s="49">
        <f t="shared" si="23"/>
        <v>7</v>
      </c>
    </row>
    <row r="74" spans="1:16" ht="12.75">
      <c r="A74" s="38" t="s">
        <v>60</v>
      </c>
      <c r="B74" s="39" t="s">
        <v>53</v>
      </c>
      <c r="C74" s="344" t="s">
        <v>21</v>
      </c>
      <c r="D74" s="52"/>
      <c r="E74" s="228">
        <v>4</v>
      </c>
      <c r="F74" s="48">
        <v>0</v>
      </c>
      <c r="G74" s="48">
        <f t="shared" si="24"/>
        <v>4</v>
      </c>
      <c r="H74" s="48">
        <v>4</v>
      </c>
      <c r="I74" s="48">
        <v>0</v>
      </c>
      <c r="J74" s="48">
        <f>SUM(H74:I74)</f>
        <v>4</v>
      </c>
      <c r="K74" s="48">
        <v>3</v>
      </c>
      <c r="L74" s="48">
        <v>2</v>
      </c>
      <c r="M74" s="48">
        <f t="shared" si="22"/>
        <v>5</v>
      </c>
      <c r="N74" s="48">
        <f t="shared" si="19"/>
        <v>7</v>
      </c>
      <c r="O74" s="48">
        <f t="shared" si="20"/>
        <v>2</v>
      </c>
      <c r="P74" s="49">
        <f t="shared" si="23"/>
        <v>9</v>
      </c>
    </row>
    <row r="75" spans="1:16" ht="12.75">
      <c r="A75" s="38" t="s">
        <v>61</v>
      </c>
      <c r="B75" s="39" t="s">
        <v>53</v>
      </c>
      <c r="C75" s="344" t="s">
        <v>21</v>
      </c>
      <c r="D75" s="52"/>
      <c r="E75" s="228">
        <v>0</v>
      </c>
      <c r="F75" s="48">
        <v>2</v>
      </c>
      <c r="G75" s="48">
        <f t="shared" si="24"/>
        <v>2</v>
      </c>
      <c r="H75" s="48">
        <v>0</v>
      </c>
      <c r="I75" s="48">
        <v>2</v>
      </c>
      <c r="J75" s="48">
        <f t="shared" si="21"/>
        <v>2</v>
      </c>
      <c r="K75" s="48">
        <v>2</v>
      </c>
      <c r="L75" s="48">
        <v>2</v>
      </c>
      <c r="M75" s="48">
        <f t="shared" si="22"/>
        <v>4</v>
      </c>
      <c r="N75" s="48">
        <f t="shared" si="19"/>
        <v>2</v>
      </c>
      <c r="O75" s="48">
        <f t="shared" si="20"/>
        <v>4</v>
      </c>
      <c r="P75" s="117">
        <f t="shared" si="23"/>
        <v>6</v>
      </c>
    </row>
    <row r="76" spans="1:16" ht="12.75">
      <c r="A76" s="38" t="s">
        <v>62</v>
      </c>
      <c r="B76" s="39" t="s">
        <v>53</v>
      </c>
      <c r="C76" s="344" t="s">
        <v>21</v>
      </c>
      <c r="D76" s="52"/>
      <c r="E76" s="228">
        <v>0</v>
      </c>
      <c r="F76" s="48">
        <v>1</v>
      </c>
      <c r="G76" s="48">
        <f t="shared" si="24"/>
        <v>1</v>
      </c>
      <c r="H76" s="48">
        <v>0</v>
      </c>
      <c r="I76" s="48">
        <v>1</v>
      </c>
      <c r="J76" s="48">
        <f t="shared" si="21"/>
        <v>1</v>
      </c>
      <c r="K76" s="48">
        <v>4</v>
      </c>
      <c r="L76" s="48">
        <v>2</v>
      </c>
      <c r="M76" s="48">
        <f t="shared" si="22"/>
        <v>6</v>
      </c>
      <c r="N76" s="48">
        <f t="shared" si="19"/>
        <v>4</v>
      </c>
      <c r="O76" s="48">
        <f t="shared" si="20"/>
        <v>3</v>
      </c>
      <c r="P76" s="49">
        <f t="shared" si="23"/>
        <v>7</v>
      </c>
    </row>
    <row r="77" spans="1:17" ht="12.75">
      <c r="A77" s="42" t="s">
        <v>259</v>
      </c>
      <c r="B77" s="39" t="s">
        <v>53</v>
      </c>
      <c r="C77" s="344" t="s">
        <v>21</v>
      </c>
      <c r="D77" s="52"/>
      <c r="E77" s="228">
        <v>3</v>
      </c>
      <c r="F77" s="48">
        <v>1</v>
      </c>
      <c r="G77" s="48">
        <f t="shared" si="24"/>
        <v>4</v>
      </c>
      <c r="H77" s="48">
        <v>3</v>
      </c>
      <c r="I77" s="48">
        <v>1</v>
      </c>
      <c r="J77" s="48">
        <f>SUM(H77:I77)</f>
        <v>4</v>
      </c>
      <c r="K77" s="48">
        <v>2</v>
      </c>
      <c r="L77" s="48">
        <v>2</v>
      </c>
      <c r="M77" s="48">
        <f t="shared" si="22"/>
        <v>4</v>
      </c>
      <c r="N77" s="48">
        <f t="shared" si="19"/>
        <v>5</v>
      </c>
      <c r="O77" s="48">
        <f t="shared" si="20"/>
        <v>3</v>
      </c>
      <c r="P77" s="49">
        <f t="shared" si="23"/>
        <v>8</v>
      </c>
      <c r="Q77" s="432"/>
    </row>
    <row r="78" spans="1:17" ht="12.75">
      <c r="A78" s="38" t="s">
        <v>64</v>
      </c>
      <c r="B78" s="39" t="s">
        <v>53</v>
      </c>
      <c r="C78" s="344" t="s">
        <v>21</v>
      </c>
      <c r="D78" s="52"/>
      <c r="E78" s="228">
        <v>3</v>
      </c>
      <c r="F78" s="48">
        <v>2</v>
      </c>
      <c r="G78" s="48">
        <f t="shared" si="24"/>
        <v>5</v>
      </c>
      <c r="H78" s="48">
        <v>3</v>
      </c>
      <c r="I78" s="48">
        <v>2</v>
      </c>
      <c r="J78" s="48">
        <f t="shared" si="21"/>
        <v>5</v>
      </c>
      <c r="K78" s="48">
        <v>3</v>
      </c>
      <c r="L78" s="48">
        <v>2</v>
      </c>
      <c r="M78" s="48">
        <f t="shared" si="22"/>
        <v>5</v>
      </c>
      <c r="N78" s="48">
        <f t="shared" si="19"/>
        <v>6</v>
      </c>
      <c r="O78" s="48">
        <f t="shared" si="20"/>
        <v>4</v>
      </c>
      <c r="P78" s="49">
        <f>SUM(N78:O78)</f>
        <v>10</v>
      </c>
      <c r="Q78" s="432"/>
    </row>
    <row r="79" spans="1:16" ht="25.5">
      <c r="A79" s="38" t="s">
        <v>65</v>
      </c>
      <c r="B79" s="39" t="s">
        <v>55</v>
      </c>
      <c r="C79" s="344" t="s">
        <v>21</v>
      </c>
      <c r="D79" s="52"/>
      <c r="E79" s="228">
        <v>0</v>
      </c>
      <c r="F79" s="48">
        <v>0</v>
      </c>
      <c r="G79" s="48">
        <f t="shared" si="24"/>
        <v>0</v>
      </c>
      <c r="H79" s="48">
        <v>0</v>
      </c>
      <c r="I79" s="48">
        <v>0</v>
      </c>
      <c r="J79" s="48">
        <f>SUM(H79:I79)</f>
        <v>0</v>
      </c>
      <c r="K79" s="48">
        <v>0</v>
      </c>
      <c r="L79" s="48">
        <v>0</v>
      </c>
      <c r="M79" s="48">
        <f t="shared" si="22"/>
        <v>0</v>
      </c>
      <c r="N79" s="48">
        <f t="shared" si="19"/>
        <v>0</v>
      </c>
      <c r="O79" s="48">
        <f t="shared" si="20"/>
        <v>0</v>
      </c>
      <c r="P79" s="49">
        <f t="shared" si="23"/>
        <v>0</v>
      </c>
    </row>
    <row r="80" spans="1:17" ht="13.5" thickBot="1">
      <c r="A80" s="29" t="s">
        <v>66</v>
      </c>
      <c r="B80" s="21" t="s">
        <v>53</v>
      </c>
      <c r="C80" s="361" t="s">
        <v>21</v>
      </c>
      <c r="D80" s="12"/>
      <c r="E80" s="362">
        <v>3</v>
      </c>
      <c r="F80" s="127">
        <v>0</v>
      </c>
      <c r="G80" s="45">
        <f t="shared" si="24"/>
        <v>3</v>
      </c>
      <c r="H80" s="127">
        <v>3</v>
      </c>
      <c r="I80" s="127">
        <v>0</v>
      </c>
      <c r="J80" s="45">
        <f>SUM(H80:I80)</f>
        <v>3</v>
      </c>
      <c r="K80" s="127">
        <v>3</v>
      </c>
      <c r="L80" s="127">
        <v>0</v>
      </c>
      <c r="M80" s="127">
        <f t="shared" si="22"/>
        <v>3</v>
      </c>
      <c r="N80" s="48">
        <f t="shared" si="19"/>
        <v>6</v>
      </c>
      <c r="O80" s="48">
        <f>I80+L80</f>
        <v>0</v>
      </c>
      <c r="P80" s="120">
        <f t="shared" si="23"/>
        <v>6</v>
      </c>
      <c r="Q80" s="432"/>
    </row>
    <row r="81" spans="1:16" ht="13.5" thickBot="1">
      <c r="A81" s="557" t="s">
        <v>34</v>
      </c>
      <c r="B81" s="557"/>
      <c r="C81" s="557"/>
      <c r="D81" s="558"/>
      <c r="E81" s="374">
        <f aca="true" t="shared" si="25" ref="E81:P81">SUM(E70:E80)</f>
        <v>18</v>
      </c>
      <c r="F81" s="374">
        <f t="shared" si="25"/>
        <v>9</v>
      </c>
      <c r="G81" s="374">
        <f t="shared" si="25"/>
        <v>27</v>
      </c>
      <c r="H81" s="374">
        <f t="shared" si="25"/>
        <v>18</v>
      </c>
      <c r="I81" s="374">
        <f t="shared" si="25"/>
        <v>9</v>
      </c>
      <c r="J81" s="374">
        <f t="shared" si="25"/>
        <v>27</v>
      </c>
      <c r="K81" s="374">
        <f t="shared" si="25"/>
        <v>22</v>
      </c>
      <c r="L81" s="374">
        <f t="shared" si="25"/>
        <v>14</v>
      </c>
      <c r="M81" s="374">
        <f t="shared" si="25"/>
        <v>36</v>
      </c>
      <c r="N81" s="374">
        <f t="shared" si="25"/>
        <v>40</v>
      </c>
      <c r="O81" s="374">
        <f t="shared" si="25"/>
        <v>23</v>
      </c>
      <c r="P81" s="374">
        <f t="shared" si="25"/>
        <v>63</v>
      </c>
    </row>
    <row r="82" spans="1:16" ht="13.5" thickBot="1">
      <c r="A82" s="76"/>
      <c r="B82" s="76"/>
      <c r="C82" s="76"/>
      <c r="D82" s="7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</row>
    <row r="83" spans="1:16" ht="13.5" thickBot="1">
      <c r="A83" s="175" t="s">
        <v>35</v>
      </c>
      <c r="B83" s="176" t="s">
        <v>51</v>
      </c>
      <c r="C83" s="177" t="s">
        <v>9</v>
      </c>
      <c r="D83" s="211"/>
      <c r="E83" s="179" t="s">
        <v>15</v>
      </c>
      <c r="F83" s="179" t="s">
        <v>16</v>
      </c>
      <c r="G83" s="179" t="s">
        <v>17</v>
      </c>
      <c r="H83" s="179" t="s">
        <v>15</v>
      </c>
      <c r="I83" s="179" t="s">
        <v>16</v>
      </c>
      <c r="J83" s="179" t="s">
        <v>17</v>
      </c>
      <c r="K83" s="179" t="s">
        <v>15</v>
      </c>
      <c r="L83" s="179" t="s">
        <v>16</v>
      </c>
      <c r="M83" s="179" t="s">
        <v>17</v>
      </c>
      <c r="N83" s="179" t="s">
        <v>15</v>
      </c>
      <c r="O83" s="179" t="s">
        <v>16</v>
      </c>
      <c r="P83" s="179" t="s">
        <v>17</v>
      </c>
    </row>
    <row r="84" spans="1:16" ht="12.75">
      <c r="A84" s="256" t="s">
        <v>188</v>
      </c>
      <c r="B84" s="257" t="s">
        <v>53</v>
      </c>
      <c r="C84" s="258" t="s">
        <v>21</v>
      </c>
      <c r="D84" s="102"/>
      <c r="E84" s="132">
        <v>5</v>
      </c>
      <c r="F84" s="45">
        <v>4</v>
      </c>
      <c r="G84" s="45">
        <f>SUM(E84:F84)</f>
        <v>9</v>
      </c>
      <c r="H84" s="45">
        <v>0</v>
      </c>
      <c r="I84" s="45">
        <v>0</v>
      </c>
      <c r="J84" s="45">
        <f>SUM(H84:I84)</f>
        <v>0</v>
      </c>
      <c r="K84" s="46">
        <v>5</v>
      </c>
      <c r="L84" s="46">
        <v>4</v>
      </c>
      <c r="M84" s="45">
        <f>SUM(K84:L84)</f>
        <v>9</v>
      </c>
      <c r="N84" s="46">
        <f>SUM(H84,K84)</f>
        <v>5</v>
      </c>
      <c r="O84" s="46">
        <f>SUM(I84,L84)</f>
        <v>4</v>
      </c>
      <c r="P84" s="117">
        <f>SUM(N84:O84)</f>
        <v>9</v>
      </c>
    </row>
    <row r="85" spans="1:53" s="8" customFormat="1" ht="15.75" customHeight="1" thickBot="1">
      <c r="A85" s="42" t="s">
        <v>231</v>
      </c>
      <c r="B85" s="43" t="s">
        <v>55</v>
      </c>
      <c r="C85" s="6" t="s">
        <v>21</v>
      </c>
      <c r="D85" s="52"/>
      <c r="E85" s="53">
        <v>0</v>
      </c>
      <c r="F85" s="54">
        <v>0</v>
      </c>
      <c r="G85" s="45">
        <f>SUM(E85:F85)</f>
        <v>0</v>
      </c>
      <c r="H85" s="47">
        <v>0</v>
      </c>
      <c r="I85" s="47">
        <v>0</v>
      </c>
      <c r="J85" s="45">
        <f>SUM(H85:I85)</f>
        <v>0</v>
      </c>
      <c r="K85" s="47">
        <v>7</v>
      </c>
      <c r="L85" s="47">
        <v>9</v>
      </c>
      <c r="M85" s="45">
        <f>SUM(K85:L85)</f>
        <v>16</v>
      </c>
      <c r="N85" s="47">
        <f>SUM(H85,K85)</f>
        <v>7</v>
      </c>
      <c r="O85" s="47">
        <f>SUM(I85,L85)</f>
        <v>9</v>
      </c>
      <c r="P85" s="117">
        <f>SUM(N85:O85)</f>
        <v>16</v>
      </c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</row>
    <row r="86" spans="1:16" ht="13.5" thickBot="1">
      <c r="A86" s="555" t="s">
        <v>34</v>
      </c>
      <c r="B86" s="555"/>
      <c r="C86" s="555"/>
      <c r="D86" s="556"/>
      <c r="E86" s="185">
        <f aca="true" t="shared" si="26" ref="E86:P86">SUM(E84:E85)</f>
        <v>5</v>
      </c>
      <c r="F86" s="185">
        <f t="shared" si="26"/>
        <v>4</v>
      </c>
      <c r="G86" s="185">
        <f t="shared" si="26"/>
        <v>9</v>
      </c>
      <c r="H86" s="185">
        <f t="shared" si="26"/>
        <v>0</v>
      </c>
      <c r="I86" s="185">
        <f t="shared" si="26"/>
        <v>0</v>
      </c>
      <c r="J86" s="185">
        <f t="shared" si="26"/>
        <v>0</v>
      </c>
      <c r="K86" s="185">
        <f t="shared" si="26"/>
        <v>12</v>
      </c>
      <c r="L86" s="185">
        <f t="shared" si="26"/>
        <v>13</v>
      </c>
      <c r="M86" s="185">
        <f t="shared" si="26"/>
        <v>25</v>
      </c>
      <c r="N86" s="185">
        <f t="shared" si="26"/>
        <v>12</v>
      </c>
      <c r="O86" s="185">
        <f t="shared" si="26"/>
        <v>13</v>
      </c>
      <c r="P86" s="185">
        <f t="shared" si="26"/>
        <v>25</v>
      </c>
    </row>
    <row r="87" spans="1:16" ht="13.5" thickBot="1">
      <c r="A87" s="559" t="s">
        <v>49</v>
      </c>
      <c r="B87" s="559"/>
      <c r="C87" s="559"/>
      <c r="D87" s="560"/>
      <c r="E87" s="186">
        <f aca="true" t="shared" si="27" ref="E87:P87">SUM(E67,E81,E86)</f>
        <v>410</v>
      </c>
      <c r="F87" s="186">
        <f t="shared" si="27"/>
        <v>426</v>
      </c>
      <c r="G87" s="186">
        <f t="shared" si="27"/>
        <v>836</v>
      </c>
      <c r="H87" s="186">
        <f t="shared" si="27"/>
        <v>160</v>
      </c>
      <c r="I87" s="186">
        <f t="shared" si="27"/>
        <v>140</v>
      </c>
      <c r="J87" s="186">
        <f t="shared" si="27"/>
        <v>300</v>
      </c>
      <c r="K87" s="186">
        <f t="shared" si="27"/>
        <v>1290</v>
      </c>
      <c r="L87" s="186">
        <f t="shared" si="27"/>
        <v>1027</v>
      </c>
      <c r="M87" s="186">
        <f t="shared" si="27"/>
        <v>2317</v>
      </c>
      <c r="N87" s="186">
        <f t="shared" si="27"/>
        <v>1450</v>
      </c>
      <c r="O87" s="186">
        <f t="shared" si="27"/>
        <v>1167</v>
      </c>
      <c r="P87" s="186">
        <f t="shared" si="27"/>
        <v>2617</v>
      </c>
    </row>
    <row r="89" spans="1:16" ht="12.75">
      <c r="A89" s="69"/>
      <c r="B89" s="69"/>
      <c r="C89" s="69"/>
      <c r="D89" s="69"/>
      <c r="E89" s="306"/>
      <c r="F89" s="306"/>
      <c r="G89" s="306"/>
      <c r="H89" s="306"/>
      <c r="I89" s="306"/>
      <c r="J89" s="306"/>
      <c r="K89" s="306"/>
      <c r="L89" s="306"/>
      <c r="M89" s="306"/>
      <c r="N89" s="306"/>
      <c r="O89" s="306"/>
      <c r="P89" s="306"/>
    </row>
    <row r="90" spans="1:16" ht="12.75">
      <c r="A90" s="69"/>
      <c r="B90" s="69"/>
      <c r="C90" s="69"/>
      <c r="D90" s="69"/>
      <c r="E90" s="306"/>
      <c r="F90" s="306"/>
      <c r="G90" s="306"/>
      <c r="H90" s="306"/>
      <c r="I90" s="306"/>
      <c r="J90" s="306"/>
      <c r="K90" s="306"/>
      <c r="L90" s="306"/>
      <c r="M90" s="306"/>
      <c r="N90" s="306"/>
      <c r="O90" s="306"/>
      <c r="P90" s="306"/>
    </row>
    <row r="91" spans="1:16" ht="12.75">
      <c r="A91" s="69"/>
      <c r="B91" s="69"/>
      <c r="C91" s="69"/>
      <c r="D91" s="69"/>
      <c r="E91" s="306"/>
      <c r="F91" s="306"/>
      <c r="G91" s="306"/>
      <c r="H91" s="306"/>
      <c r="I91" s="306"/>
      <c r="J91" s="306"/>
      <c r="K91" s="306"/>
      <c r="L91" s="306"/>
      <c r="M91" s="306"/>
      <c r="N91" s="306"/>
      <c r="O91" s="306"/>
      <c r="P91" s="306"/>
    </row>
    <row r="92" spans="1:16" ht="12.75">
      <c r="A92" s="69"/>
      <c r="B92" s="69"/>
      <c r="C92" s="69"/>
      <c r="D92" s="69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</row>
    <row r="93" spans="1:16" ht="13.5" thickBot="1">
      <c r="A93" s="69"/>
      <c r="B93" s="69"/>
      <c r="C93" s="69"/>
      <c r="D93" s="69"/>
      <c r="E93" s="306"/>
      <c r="F93" s="306"/>
      <c r="G93" s="306"/>
      <c r="H93" s="306"/>
      <c r="I93" s="306"/>
      <c r="J93" s="306"/>
      <c r="K93" s="306"/>
      <c r="L93" s="306"/>
      <c r="M93" s="306"/>
      <c r="N93" s="306"/>
      <c r="O93" s="306"/>
      <c r="P93" s="306"/>
    </row>
    <row r="94" spans="1:16" ht="13.5" thickBot="1">
      <c r="A94" s="567" t="s">
        <v>68</v>
      </c>
      <c r="B94" s="567"/>
      <c r="C94" s="567"/>
      <c r="D94" s="567"/>
      <c r="E94" s="567"/>
      <c r="F94" s="567"/>
      <c r="G94" s="567"/>
      <c r="H94" s="584" t="s">
        <v>6</v>
      </c>
      <c r="I94" s="584"/>
      <c r="J94" s="584"/>
      <c r="K94" s="584"/>
      <c r="L94" s="584"/>
      <c r="M94" s="584"/>
      <c r="N94" s="584"/>
      <c r="O94" s="584"/>
      <c r="P94" s="584"/>
    </row>
    <row r="95" spans="1:16" ht="13.5" thickBot="1">
      <c r="A95" s="177" t="s">
        <v>7</v>
      </c>
      <c r="B95" s="176" t="s">
        <v>51</v>
      </c>
      <c r="C95" s="177" t="s">
        <v>9</v>
      </c>
      <c r="D95" s="313"/>
      <c r="E95" s="570" t="s">
        <v>10</v>
      </c>
      <c r="F95" s="570"/>
      <c r="G95" s="570"/>
      <c r="H95" s="576" t="s">
        <v>11</v>
      </c>
      <c r="I95" s="570"/>
      <c r="J95" s="570"/>
      <c r="K95" s="570" t="s">
        <v>12</v>
      </c>
      <c r="L95" s="570"/>
      <c r="M95" s="570"/>
      <c r="N95" s="570" t="s">
        <v>13</v>
      </c>
      <c r="O95" s="570"/>
      <c r="P95" s="570"/>
    </row>
    <row r="96" spans="1:16" ht="13.5" thickBot="1">
      <c r="A96" s="177" t="s">
        <v>14</v>
      </c>
      <c r="B96" s="314"/>
      <c r="C96" s="314"/>
      <c r="D96" s="313"/>
      <c r="E96" s="315" t="s">
        <v>15</v>
      </c>
      <c r="F96" s="315" t="s">
        <v>16</v>
      </c>
      <c r="G96" s="315" t="s">
        <v>17</v>
      </c>
      <c r="H96" s="315" t="s">
        <v>15</v>
      </c>
      <c r="I96" s="315" t="s">
        <v>16</v>
      </c>
      <c r="J96" s="315" t="s">
        <v>17</v>
      </c>
      <c r="K96" s="315" t="s">
        <v>15</v>
      </c>
      <c r="L96" s="315" t="s">
        <v>16</v>
      </c>
      <c r="M96" s="315" t="s">
        <v>17</v>
      </c>
      <c r="N96" s="315" t="s">
        <v>15</v>
      </c>
      <c r="O96" s="315" t="s">
        <v>16</v>
      </c>
      <c r="P96" s="315" t="s">
        <v>17</v>
      </c>
    </row>
    <row r="97" spans="1:16" ht="12.75">
      <c r="A97" s="13" t="s">
        <v>25</v>
      </c>
      <c r="B97" s="123" t="s">
        <v>69</v>
      </c>
      <c r="C97" s="124" t="s">
        <v>70</v>
      </c>
      <c r="D97" s="225"/>
      <c r="E97" s="226">
        <v>3</v>
      </c>
      <c r="F97" s="125">
        <v>7</v>
      </c>
      <c r="G97" s="430">
        <f aca="true" t="shared" si="28" ref="G97:G106">SUM(E97:F97)</f>
        <v>10</v>
      </c>
      <c r="H97" s="125">
        <v>6</v>
      </c>
      <c r="I97" s="125">
        <v>10</v>
      </c>
      <c r="J97" s="430">
        <f>SUM(H97:I97)</f>
        <v>16</v>
      </c>
      <c r="K97" s="125">
        <v>61</v>
      </c>
      <c r="L97" s="125">
        <v>92</v>
      </c>
      <c r="M97" s="125">
        <f aca="true" t="shared" si="29" ref="M97:M106">SUM(K97:L97)</f>
        <v>153</v>
      </c>
      <c r="N97" s="430">
        <f>SUM(H97,K97)</f>
        <v>67</v>
      </c>
      <c r="O97" s="430">
        <f>SUM(I97,L97)</f>
        <v>102</v>
      </c>
      <c r="P97" s="433">
        <f>SUM(N97:O97)</f>
        <v>169</v>
      </c>
    </row>
    <row r="98" spans="1:53" s="8" customFormat="1" ht="25.5">
      <c r="A98" s="14" t="s">
        <v>71</v>
      </c>
      <c r="B98" s="43" t="s">
        <v>171</v>
      </c>
      <c r="C98" s="9" t="s">
        <v>70</v>
      </c>
      <c r="D98" s="52"/>
      <c r="E98" s="228">
        <v>0</v>
      </c>
      <c r="F98" s="48">
        <v>0</v>
      </c>
      <c r="G98" s="48">
        <f t="shared" si="28"/>
        <v>0</v>
      </c>
      <c r="H98" s="48">
        <v>0</v>
      </c>
      <c r="I98" s="48">
        <v>0</v>
      </c>
      <c r="J98" s="48">
        <f aca="true" t="shared" si="30" ref="J98:J106">SUM(H98:I98)</f>
        <v>0</v>
      </c>
      <c r="K98" s="48">
        <v>17</v>
      </c>
      <c r="L98" s="48">
        <v>21</v>
      </c>
      <c r="M98" s="45">
        <f t="shared" si="29"/>
        <v>38</v>
      </c>
      <c r="N98" s="48">
        <f aca="true" t="shared" si="31" ref="N98:N106">SUM(H98,K98)</f>
        <v>17</v>
      </c>
      <c r="O98" s="48">
        <f aca="true" t="shared" si="32" ref="O98:O106">SUM(I98,L98)</f>
        <v>21</v>
      </c>
      <c r="P98" s="49">
        <f aca="true" t="shared" si="33" ref="P98:P106">SUM(N98:O98)</f>
        <v>38</v>
      </c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</row>
    <row r="99" spans="1:53" s="8" customFormat="1" ht="12.75">
      <c r="A99" s="14" t="s">
        <v>72</v>
      </c>
      <c r="B99" s="39" t="s">
        <v>73</v>
      </c>
      <c r="C99" s="10" t="s">
        <v>70</v>
      </c>
      <c r="D99" s="52"/>
      <c r="E99" s="228">
        <v>0</v>
      </c>
      <c r="F99" s="48">
        <v>0</v>
      </c>
      <c r="G99" s="48">
        <f t="shared" si="28"/>
        <v>0</v>
      </c>
      <c r="H99" s="48">
        <v>84</v>
      </c>
      <c r="I99" s="48">
        <v>73</v>
      </c>
      <c r="J99" s="48">
        <f t="shared" si="30"/>
        <v>157</v>
      </c>
      <c r="K99" s="48">
        <v>482</v>
      </c>
      <c r="L99" s="48">
        <v>566</v>
      </c>
      <c r="M99" s="45">
        <f t="shared" si="29"/>
        <v>1048</v>
      </c>
      <c r="N99" s="48">
        <f t="shared" si="31"/>
        <v>566</v>
      </c>
      <c r="O99" s="48">
        <f t="shared" si="32"/>
        <v>639</v>
      </c>
      <c r="P99" s="49">
        <f t="shared" si="33"/>
        <v>1205</v>
      </c>
      <c r="Q99" s="434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</row>
    <row r="100" spans="1:53" s="8" customFormat="1" ht="25.5">
      <c r="A100" s="15" t="s">
        <v>234</v>
      </c>
      <c r="B100" s="21" t="s">
        <v>74</v>
      </c>
      <c r="C100" s="9" t="s">
        <v>70</v>
      </c>
      <c r="D100" s="12"/>
      <c r="E100" s="228">
        <v>0</v>
      </c>
      <c r="F100" s="48">
        <v>0</v>
      </c>
      <c r="G100" s="48">
        <f t="shared" si="28"/>
        <v>0</v>
      </c>
      <c r="H100" s="48">
        <v>0</v>
      </c>
      <c r="I100" s="48">
        <v>0</v>
      </c>
      <c r="J100" s="48">
        <f t="shared" si="30"/>
        <v>0</v>
      </c>
      <c r="K100" s="48">
        <v>0</v>
      </c>
      <c r="L100" s="48">
        <v>1</v>
      </c>
      <c r="M100" s="45">
        <f t="shared" si="29"/>
        <v>1</v>
      </c>
      <c r="N100" s="48">
        <f t="shared" si="31"/>
        <v>0</v>
      </c>
      <c r="O100" s="48">
        <f t="shared" si="32"/>
        <v>1</v>
      </c>
      <c r="P100" s="49">
        <f t="shared" si="33"/>
        <v>1</v>
      </c>
      <c r="Q100" s="434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</row>
    <row r="101" spans="1:53" s="426" customFormat="1" ht="12.75">
      <c r="A101" s="15" t="s">
        <v>75</v>
      </c>
      <c r="B101" s="21" t="s">
        <v>74</v>
      </c>
      <c r="C101" s="9" t="s">
        <v>70</v>
      </c>
      <c r="D101" s="12"/>
      <c r="E101" s="228">
        <v>3</v>
      </c>
      <c r="F101" s="48">
        <v>2</v>
      </c>
      <c r="G101" s="48">
        <f t="shared" si="28"/>
        <v>5</v>
      </c>
      <c r="H101" s="48">
        <v>5</v>
      </c>
      <c r="I101" s="48">
        <v>2</v>
      </c>
      <c r="J101" s="48">
        <f t="shared" si="30"/>
        <v>7</v>
      </c>
      <c r="K101" s="48">
        <v>36</v>
      </c>
      <c r="L101" s="48">
        <v>19</v>
      </c>
      <c r="M101" s="45">
        <f t="shared" si="29"/>
        <v>55</v>
      </c>
      <c r="N101" s="48">
        <f t="shared" si="31"/>
        <v>41</v>
      </c>
      <c r="O101" s="48">
        <f t="shared" si="32"/>
        <v>21</v>
      </c>
      <c r="P101" s="49">
        <f t="shared" si="33"/>
        <v>62</v>
      </c>
      <c r="Q101" s="435"/>
      <c r="R101" s="425"/>
      <c r="S101" s="425"/>
      <c r="T101" s="425"/>
      <c r="U101" s="425"/>
      <c r="V101" s="425"/>
      <c r="W101" s="425"/>
      <c r="X101" s="425"/>
      <c r="Y101" s="425"/>
      <c r="Z101" s="425"/>
      <c r="AA101" s="425"/>
      <c r="AB101" s="425"/>
      <c r="AC101" s="425"/>
      <c r="AD101" s="425"/>
      <c r="AE101" s="425"/>
      <c r="AF101" s="425"/>
      <c r="AG101" s="425"/>
      <c r="AH101" s="425"/>
      <c r="AI101" s="425"/>
      <c r="AJ101" s="425"/>
      <c r="AK101" s="425"/>
      <c r="AL101" s="425"/>
      <c r="AM101" s="425"/>
      <c r="AN101" s="425"/>
      <c r="AO101" s="425"/>
      <c r="AP101" s="425"/>
      <c r="AQ101" s="425"/>
      <c r="AR101" s="425"/>
      <c r="AS101" s="425"/>
      <c r="AT101" s="425"/>
      <c r="AU101" s="425"/>
      <c r="AV101" s="425"/>
      <c r="AW101" s="425"/>
      <c r="AX101" s="425"/>
      <c r="AY101" s="425"/>
      <c r="AZ101" s="425"/>
      <c r="BA101" s="425"/>
    </row>
    <row r="102" spans="1:17" ht="12.75">
      <c r="A102" s="15" t="s">
        <v>190</v>
      </c>
      <c r="B102" s="21" t="s">
        <v>74</v>
      </c>
      <c r="C102" s="9" t="s">
        <v>70</v>
      </c>
      <c r="D102" s="12"/>
      <c r="E102" s="228">
        <v>0</v>
      </c>
      <c r="F102" s="48">
        <v>0</v>
      </c>
      <c r="G102" s="48">
        <f t="shared" si="28"/>
        <v>0</v>
      </c>
      <c r="H102" s="48">
        <v>0</v>
      </c>
      <c r="I102" s="48">
        <v>0</v>
      </c>
      <c r="J102" s="48">
        <f t="shared" si="30"/>
        <v>0</v>
      </c>
      <c r="K102" s="48">
        <v>1</v>
      </c>
      <c r="L102" s="48">
        <v>0</v>
      </c>
      <c r="M102" s="45">
        <f t="shared" si="29"/>
        <v>1</v>
      </c>
      <c r="N102" s="48">
        <f t="shared" si="31"/>
        <v>1</v>
      </c>
      <c r="O102" s="48">
        <f t="shared" si="32"/>
        <v>0</v>
      </c>
      <c r="P102" s="49">
        <f t="shared" si="33"/>
        <v>1</v>
      </c>
      <c r="Q102" s="432"/>
    </row>
    <row r="103" spans="1:17" ht="12.75">
      <c r="A103" s="14" t="s">
        <v>76</v>
      </c>
      <c r="B103" s="39" t="s">
        <v>74</v>
      </c>
      <c r="C103" s="10" t="s">
        <v>70</v>
      </c>
      <c r="D103" s="12"/>
      <c r="E103" s="228">
        <v>13</v>
      </c>
      <c r="F103" s="48">
        <v>7</v>
      </c>
      <c r="G103" s="48">
        <f t="shared" si="28"/>
        <v>20</v>
      </c>
      <c r="H103" s="48">
        <v>14</v>
      </c>
      <c r="I103" s="48">
        <v>8</v>
      </c>
      <c r="J103" s="48">
        <f t="shared" si="30"/>
        <v>22</v>
      </c>
      <c r="K103" s="48">
        <v>150</v>
      </c>
      <c r="L103" s="48">
        <v>137</v>
      </c>
      <c r="M103" s="45">
        <f t="shared" si="29"/>
        <v>287</v>
      </c>
      <c r="N103" s="48">
        <f t="shared" si="31"/>
        <v>164</v>
      </c>
      <c r="O103" s="48">
        <f t="shared" si="32"/>
        <v>145</v>
      </c>
      <c r="P103" s="49">
        <f t="shared" si="33"/>
        <v>309</v>
      </c>
      <c r="Q103" s="432"/>
    </row>
    <row r="104" spans="1:17" ht="12.75">
      <c r="A104" s="36" t="s">
        <v>77</v>
      </c>
      <c r="B104" s="41" t="s">
        <v>74</v>
      </c>
      <c r="C104" s="9" t="s">
        <v>70</v>
      </c>
      <c r="D104" s="102"/>
      <c r="E104" s="132">
        <v>5</v>
      </c>
      <c r="F104" s="45">
        <v>3</v>
      </c>
      <c r="G104" s="48">
        <f t="shared" si="28"/>
        <v>8</v>
      </c>
      <c r="H104" s="45">
        <v>3</v>
      </c>
      <c r="I104" s="45">
        <v>3</v>
      </c>
      <c r="J104" s="48">
        <f t="shared" si="30"/>
        <v>6</v>
      </c>
      <c r="K104" s="45">
        <v>43</v>
      </c>
      <c r="L104" s="45">
        <v>26</v>
      </c>
      <c r="M104" s="45">
        <f t="shared" si="29"/>
        <v>69</v>
      </c>
      <c r="N104" s="48">
        <f t="shared" si="31"/>
        <v>46</v>
      </c>
      <c r="O104" s="48">
        <f t="shared" si="32"/>
        <v>29</v>
      </c>
      <c r="P104" s="49">
        <f t="shared" si="33"/>
        <v>75</v>
      </c>
      <c r="Q104" s="432"/>
    </row>
    <row r="105" spans="1:53" s="8" customFormat="1" ht="12.75">
      <c r="A105" s="15" t="s">
        <v>189</v>
      </c>
      <c r="B105" s="21" t="s">
        <v>74</v>
      </c>
      <c r="C105" s="9" t="s">
        <v>70</v>
      </c>
      <c r="D105" s="12"/>
      <c r="E105" s="228">
        <v>0</v>
      </c>
      <c r="F105" s="48">
        <v>0</v>
      </c>
      <c r="G105" s="48">
        <f t="shared" si="28"/>
        <v>0</v>
      </c>
      <c r="H105" s="48">
        <v>0</v>
      </c>
      <c r="I105" s="48">
        <v>0</v>
      </c>
      <c r="J105" s="48">
        <f t="shared" si="30"/>
        <v>0</v>
      </c>
      <c r="K105" s="48">
        <v>1</v>
      </c>
      <c r="L105" s="48">
        <v>1</v>
      </c>
      <c r="M105" s="45">
        <f t="shared" si="29"/>
        <v>2</v>
      </c>
      <c r="N105" s="48">
        <f t="shared" si="31"/>
        <v>1</v>
      </c>
      <c r="O105" s="48">
        <f t="shared" si="32"/>
        <v>1</v>
      </c>
      <c r="P105" s="49">
        <f t="shared" si="33"/>
        <v>2</v>
      </c>
      <c r="Q105" s="434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</row>
    <row r="106" spans="1:17" ht="13.5" thickBot="1">
      <c r="A106" s="15" t="s">
        <v>78</v>
      </c>
      <c r="B106" s="21" t="s">
        <v>74</v>
      </c>
      <c r="C106" s="126" t="s">
        <v>70</v>
      </c>
      <c r="D106" s="12"/>
      <c r="E106" s="362">
        <v>2</v>
      </c>
      <c r="F106" s="119">
        <v>10</v>
      </c>
      <c r="G106" s="45">
        <f t="shared" si="28"/>
        <v>12</v>
      </c>
      <c r="H106" s="119">
        <v>2</v>
      </c>
      <c r="I106" s="119">
        <v>12</v>
      </c>
      <c r="J106" s="45">
        <f t="shared" si="30"/>
        <v>14</v>
      </c>
      <c r="K106" s="119">
        <v>64</v>
      </c>
      <c r="L106" s="119">
        <v>80</v>
      </c>
      <c r="M106" s="45">
        <f t="shared" si="29"/>
        <v>144</v>
      </c>
      <c r="N106" s="45">
        <f t="shared" si="31"/>
        <v>66</v>
      </c>
      <c r="O106" s="45">
        <f t="shared" si="32"/>
        <v>92</v>
      </c>
      <c r="P106" s="120">
        <f t="shared" si="33"/>
        <v>158</v>
      </c>
      <c r="Q106" s="432"/>
    </row>
    <row r="107" spans="1:16" ht="13.5" thickBot="1">
      <c r="A107" s="557" t="s">
        <v>34</v>
      </c>
      <c r="B107" s="557"/>
      <c r="C107" s="557"/>
      <c r="D107" s="558"/>
      <c r="E107" s="350">
        <f aca="true" t="shared" si="34" ref="E107:P107">SUM(E97:E106)</f>
        <v>26</v>
      </c>
      <c r="F107" s="350">
        <f t="shared" si="34"/>
        <v>29</v>
      </c>
      <c r="G107" s="350">
        <f t="shared" si="34"/>
        <v>55</v>
      </c>
      <c r="H107" s="350">
        <f t="shared" si="34"/>
        <v>114</v>
      </c>
      <c r="I107" s="350">
        <f t="shared" si="34"/>
        <v>108</v>
      </c>
      <c r="J107" s="350">
        <f t="shared" si="34"/>
        <v>222</v>
      </c>
      <c r="K107" s="350">
        <f t="shared" si="34"/>
        <v>855</v>
      </c>
      <c r="L107" s="350">
        <f t="shared" si="34"/>
        <v>943</v>
      </c>
      <c r="M107" s="350">
        <f t="shared" si="34"/>
        <v>1798</v>
      </c>
      <c r="N107" s="350">
        <f t="shared" si="34"/>
        <v>969</v>
      </c>
      <c r="O107" s="350">
        <f t="shared" si="34"/>
        <v>1051</v>
      </c>
      <c r="P107" s="350">
        <f t="shared" si="34"/>
        <v>2020</v>
      </c>
    </row>
    <row r="108" spans="1:16" ht="12.75">
      <c r="A108" s="74"/>
      <c r="B108" s="74"/>
      <c r="C108" s="74"/>
      <c r="D108" s="74"/>
      <c r="E108" s="328"/>
      <c r="F108" s="328"/>
      <c r="G108" s="328"/>
      <c r="H108" s="328"/>
      <c r="I108" s="328"/>
      <c r="J108" s="328"/>
      <c r="K108" s="328"/>
      <c r="L108" s="328"/>
      <c r="M108" s="328"/>
      <c r="N108" s="328"/>
      <c r="O108" s="328"/>
      <c r="P108" s="328"/>
    </row>
    <row r="109" spans="1:16" ht="13.5" thickBot="1">
      <c r="A109" s="76"/>
      <c r="B109" s="76"/>
      <c r="C109" s="76"/>
      <c r="D109" s="76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</row>
    <row r="110" spans="1:16" ht="12" customHeight="1" thickBot="1">
      <c r="A110" s="175" t="s">
        <v>45</v>
      </c>
      <c r="B110" s="176" t="s">
        <v>51</v>
      </c>
      <c r="C110" s="177" t="s">
        <v>9</v>
      </c>
      <c r="D110" s="211"/>
      <c r="E110" s="179" t="s">
        <v>15</v>
      </c>
      <c r="F110" s="179" t="s">
        <v>16</v>
      </c>
      <c r="G110" s="179" t="s">
        <v>17</v>
      </c>
      <c r="H110" s="179" t="s">
        <v>15</v>
      </c>
      <c r="I110" s="179" t="s">
        <v>16</v>
      </c>
      <c r="J110" s="179" t="s">
        <v>17</v>
      </c>
      <c r="K110" s="179" t="s">
        <v>15</v>
      </c>
      <c r="L110" s="179" t="s">
        <v>16</v>
      </c>
      <c r="M110" s="179" t="s">
        <v>17</v>
      </c>
      <c r="N110" s="179" t="s">
        <v>15</v>
      </c>
      <c r="O110" s="179" t="s">
        <v>16</v>
      </c>
      <c r="P110" s="179" t="s">
        <v>17</v>
      </c>
    </row>
    <row r="111" spans="1:16" ht="23.25" thickBot="1">
      <c r="A111" s="259" t="s">
        <v>204</v>
      </c>
      <c r="B111" s="41" t="s">
        <v>73</v>
      </c>
      <c r="C111" s="9" t="s">
        <v>70</v>
      </c>
      <c r="D111" s="230"/>
      <c r="E111" s="260">
        <v>0</v>
      </c>
      <c r="F111" s="261">
        <v>0</v>
      </c>
      <c r="G111" s="261">
        <f>SUM(E111:F111)</f>
        <v>0</v>
      </c>
      <c r="H111" s="261">
        <v>0</v>
      </c>
      <c r="I111" s="261">
        <v>0</v>
      </c>
      <c r="J111" s="262">
        <f>SUM(H111:I111)</f>
        <v>0</v>
      </c>
      <c r="K111" s="263">
        <v>0</v>
      </c>
      <c r="L111" s="263">
        <v>0</v>
      </c>
      <c r="M111" s="263">
        <f>SUM(K111:L111)</f>
        <v>0</v>
      </c>
      <c r="N111" s="264">
        <f>SUM(H111,K111)</f>
        <v>0</v>
      </c>
      <c r="O111" s="264">
        <f>SUM(I111,L111)</f>
        <v>0</v>
      </c>
      <c r="P111" s="265">
        <f>SUM(N111:O111)</f>
        <v>0</v>
      </c>
    </row>
    <row r="112" spans="1:53" s="8" customFormat="1" ht="20.25" customHeight="1" thickBot="1">
      <c r="A112" s="561" t="s">
        <v>34</v>
      </c>
      <c r="B112" s="561"/>
      <c r="C112" s="561"/>
      <c r="D112" s="562"/>
      <c r="E112" s="232">
        <f aca="true" t="shared" si="35" ref="E112:M112">SUM(E111:E111)</f>
        <v>0</v>
      </c>
      <c r="F112" s="232">
        <f>SUM(F111:F111)</f>
        <v>0</v>
      </c>
      <c r="G112" s="232">
        <f t="shared" si="35"/>
        <v>0</v>
      </c>
      <c r="H112" s="232">
        <f t="shared" si="35"/>
        <v>0</v>
      </c>
      <c r="I112" s="232">
        <f t="shared" si="35"/>
        <v>0</v>
      </c>
      <c r="J112" s="232">
        <f t="shared" si="35"/>
        <v>0</v>
      </c>
      <c r="K112" s="232">
        <f t="shared" si="35"/>
        <v>0</v>
      </c>
      <c r="L112" s="232">
        <f t="shared" si="35"/>
        <v>0</v>
      </c>
      <c r="M112" s="232">
        <f t="shared" si="35"/>
        <v>0</v>
      </c>
      <c r="N112" s="232">
        <f>SUM(N111:N111)</f>
        <v>0</v>
      </c>
      <c r="O112" s="232">
        <f>SUM(O111:O111)</f>
        <v>0</v>
      </c>
      <c r="P112" s="232">
        <f>SUM(P111:P111)</f>
        <v>0</v>
      </c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</row>
    <row r="113" spans="1:53" s="8" customFormat="1" ht="20.25" customHeight="1">
      <c r="A113" s="129"/>
      <c r="B113" s="129"/>
      <c r="C113" s="129"/>
      <c r="D113" s="129"/>
      <c r="E113" s="460"/>
      <c r="F113" s="460"/>
      <c r="G113" s="460"/>
      <c r="H113" s="460"/>
      <c r="I113" s="460"/>
      <c r="J113" s="460"/>
      <c r="K113" s="460"/>
      <c r="L113" s="460"/>
      <c r="M113" s="460"/>
      <c r="N113" s="460"/>
      <c r="O113" s="460"/>
      <c r="P113" s="460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</row>
    <row r="114" spans="1:16" ht="13.5" thickBot="1">
      <c r="A114" s="76"/>
      <c r="B114" s="76"/>
      <c r="C114" s="76"/>
      <c r="D114" s="76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</row>
    <row r="115" spans="1:16" ht="13.5" customHeight="1" thickBot="1">
      <c r="A115" s="175" t="s">
        <v>35</v>
      </c>
      <c r="B115" s="176" t="s">
        <v>51</v>
      </c>
      <c r="C115" s="177" t="s">
        <v>9</v>
      </c>
      <c r="D115" s="211"/>
      <c r="E115" s="179" t="s">
        <v>15</v>
      </c>
      <c r="F115" s="179" t="s">
        <v>16</v>
      </c>
      <c r="G115" s="179" t="s">
        <v>17</v>
      </c>
      <c r="H115" s="179" t="s">
        <v>15</v>
      </c>
      <c r="I115" s="179" t="s">
        <v>16</v>
      </c>
      <c r="J115" s="179" t="s">
        <v>17</v>
      </c>
      <c r="K115" s="179" t="s">
        <v>15</v>
      </c>
      <c r="L115" s="179" t="s">
        <v>16</v>
      </c>
      <c r="M115" s="179" t="s">
        <v>17</v>
      </c>
      <c r="N115" s="255" t="s">
        <v>15</v>
      </c>
      <c r="O115" s="255" t="s">
        <v>16</v>
      </c>
      <c r="P115" s="179" t="s">
        <v>17</v>
      </c>
    </row>
    <row r="116" spans="1:16" ht="12.75">
      <c r="A116" s="259" t="s">
        <v>79</v>
      </c>
      <c r="B116" s="41" t="s">
        <v>73</v>
      </c>
      <c r="C116" s="126" t="s">
        <v>70</v>
      </c>
      <c r="D116" s="227"/>
      <c r="E116" s="266">
        <v>11</v>
      </c>
      <c r="F116" s="436">
        <v>6</v>
      </c>
      <c r="G116" s="438">
        <f>SUM(E116:F116)</f>
        <v>17</v>
      </c>
      <c r="H116" s="125">
        <v>9</v>
      </c>
      <c r="I116" s="127">
        <v>4</v>
      </c>
      <c r="J116" s="119">
        <f>SUM(H116:I116)</f>
        <v>13</v>
      </c>
      <c r="K116" s="128">
        <v>8</v>
      </c>
      <c r="L116" s="128">
        <v>9</v>
      </c>
      <c r="M116" s="440">
        <f>SUM(K116:L116)</f>
        <v>17</v>
      </c>
      <c r="N116" s="47">
        <f aca="true" t="shared" si="36" ref="N116:O119">SUM(H116,K116)</f>
        <v>17</v>
      </c>
      <c r="O116" s="47">
        <f t="shared" si="36"/>
        <v>13</v>
      </c>
      <c r="P116" s="267">
        <f>SUM(N116:O116)</f>
        <v>30</v>
      </c>
    </row>
    <row r="117" spans="1:16" ht="22.5">
      <c r="A117" s="283" t="s">
        <v>210</v>
      </c>
      <c r="B117" s="39" t="s">
        <v>211</v>
      </c>
      <c r="C117" s="10" t="s">
        <v>70</v>
      </c>
      <c r="D117" s="222"/>
      <c r="E117" s="228">
        <v>0</v>
      </c>
      <c r="F117" s="431">
        <v>0</v>
      </c>
      <c r="G117" s="48">
        <f>SUM(E117:F117)</f>
        <v>0</v>
      </c>
      <c r="H117" s="48">
        <v>0</v>
      </c>
      <c r="I117" s="48">
        <v>0</v>
      </c>
      <c r="J117" s="119">
        <f>SUM(H117:I117)</f>
        <v>0</v>
      </c>
      <c r="K117" s="61">
        <v>0</v>
      </c>
      <c r="L117" s="61">
        <v>4</v>
      </c>
      <c r="M117" s="440">
        <f>SUM(K117:L117)</f>
        <v>4</v>
      </c>
      <c r="N117" s="47">
        <f t="shared" si="36"/>
        <v>0</v>
      </c>
      <c r="O117" s="47">
        <f t="shared" si="36"/>
        <v>4</v>
      </c>
      <c r="P117" s="49">
        <f>SUM(N117:O117)</f>
        <v>4</v>
      </c>
    </row>
    <row r="118" spans="1:16" ht="19.5" customHeight="1">
      <c r="A118" s="309" t="s">
        <v>67</v>
      </c>
      <c r="B118" s="72" t="s">
        <v>211</v>
      </c>
      <c r="C118" s="10" t="s">
        <v>70</v>
      </c>
      <c r="D118" s="222"/>
      <c r="E118" s="228">
        <v>0</v>
      </c>
      <c r="F118" s="431">
        <v>0</v>
      </c>
      <c r="G118" s="48">
        <f>SUM(E118:F118)</f>
        <v>0</v>
      </c>
      <c r="H118" s="48">
        <v>0</v>
      </c>
      <c r="I118" s="48">
        <v>0</v>
      </c>
      <c r="J118" s="119">
        <f>SUM(H118:I118)</f>
        <v>0</v>
      </c>
      <c r="K118" s="61">
        <v>0</v>
      </c>
      <c r="L118" s="61">
        <v>4</v>
      </c>
      <c r="M118" s="440">
        <f>SUM(K118:L118)</f>
        <v>4</v>
      </c>
      <c r="N118" s="47">
        <f t="shared" si="36"/>
        <v>0</v>
      </c>
      <c r="O118" s="47">
        <f t="shared" si="36"/>
        <v>4</v>
      </c>
      <c r="P118" s="49">
        <f>SUM(N118:O118)</f>
        <v>4</v>
      </c>
    </row>
    <row r="119" spans="1:16" ht="19.5" customHeight="1" thickBot="1">
      <c r="A119" s="29" t="s">
        <v>80</v>
      </c>
      <c r="B119" s="21" t="s">
        <v>74</v>
      </c>
      <c r="C119" s="126" t="s">
        <v>70</v>
      </c>
      <c r="D119" s="227"/>
      <c r="E119" s="229">
        <v>0</v>
      </c>
      <c r="F119" s="439">
        <v>0</v>
      </c>
      <c r="G119" s="297">
        <f>SUM(E119:F119)</f>
        <v>0</v>
      </c>
      <c r="H119" s="437">
        <v>0</v>
      </c>
      <c r="I119" s="31">
        <v>0</v>
      </c>
      <c r="J119" s="119">
        <f>SUM(H119:I119)</f>
        <v>0</v>
      </c>
      <c r="K119" s="31">
        <v>3</v>
      </c>
      <c r="L119" s="31">
        <v>7</v>
      </c>
      <c r="M119" s="440">
        <f>SUM(K119:L119)</f>
        <v>10</v>
      </c>
      <c r="N119" s="66">
        <f t="shared" si="36"/>
        <v>3</v>
      </c>
      <c r="O119" s="66">
        <f t="shared" si="36"/>
        <v>7</v>
      </c>
      <c r="P119" s="117">
        <f>SUM(N119:O119)</f>
        <v>10</v>
      </c>
    </row>
    <row r="120" spans="1:16" ht="13.5" thickBot="1">
      <c r="A120" s="561" t="s">
        <v>34</v>
      </c>
      <c r="B120" s="561"/>
      <c r="C120" s="561"/>
      <c r="D120" s="562"/>
      <c r="E120" s="185">
        <f aca="true" t="shared" si="37" ref="E120:P120">SUM(E116:E119)</f>
        <v>11</v>
      </c>
      <c r="F120" s="185">
        <f t="shared" si="37"/>
        <v>6</v>
      </c>
      <c r="G120" s="185">
        <f t="shared" si="37"/>
        <v>17</v>
      </c>
      <c r="H120" s="185">
        <f t="shared" si="37"/>
        <v>9</v>
      </c>
      <c r="I120" s="185">
        <f t="shared" si="37"/>
        <v>4</v>
      </c>
      <c r="J120" s="185">
        <f t="shared" si="37"/>
        <v>13</v>
      </c>
      <c r="K120" s="185">
        <f t="shared" si="37"/>
        <v>11</v>
      </c>
      <c r="L120" s="185">
        <f t="shared" si="37"/>
        <v>24</v>
      </c>
      <c r="M120" s="185">
        <f t="shared" si="37"/>
        <v>35</v>
      </c>
      <c r="N120" s="185">
        <f t="shared" si="37"/>
        <v>20</v>
      </c>
      <c r="O120" s="185">
        <f t="shared" si="37"/>
        <v>28</v>
      </c>
      <c r="P120" s="185">
        <f t="shared" si="37"/>
        <v>48</v>
      </c>
    </row>
    <row r="122" spans="1:16" ht="13.5" thickBot="1">
      <c r="A122" s="129"/>
      <c r="B122" s="129"/>
      <c r="C122" s="129"/>
      <c r="D122" s="129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</row>
    <row r="123" spans="1:16" ht="9.75" customHeight="1" thickBot="1">
      <c r="A123" s="174" t="s">
        <v>47</v>
      </c>
      <c r="B123" s="176" t="s">
        <v>51</v>
      </c>
      <c r="C123" s="177" t="s">
        <v>9</v>
      </c>
      <c r="D123" s="231"/>
      <c r="E123" s="179" t="s">
        <v>15</v>
      </c>
      <c r="F123" s="179" t="s">
        <v>16</v>
      </c>
      <c r="G123" s="179" t="s">
        <v>17</v>
      </c>
      <c r="H123" s="179" t="s">
        <v>15</v>
      </c>
      <c r="I123" s="179" t="s">
        <v>16</v>
      </c>
      <c r="J123" s="179" t="s">
        <v>17</v>
      </c>
      <c r="K123" s="179" t="s">
        <v>15</v>
      </c>
      <c r="L123" s="179" t="s">
        <v>16</v>
      </c>
      <c r="M123" s="179" t="s">
        <v>17</v>
      </c>
      <c r="N123" s="179" t="s">
        <v>15</v>
      </c>
      <c r="O123" s="179" t="s">
        <v>16</v>
      </c>
      <c r="P123" s="179" t="s">
        <v>17</v>
      </c>
    </row>
    <row r="124" spans="1:16" ht="12.75">
      <c r="A124" s="40" t="s">
        <v>81</v>
      </c>
      <c r="B124" s="41" t="s">
        <v>73</v>
      </c>
      <c r="C124" s="9" t="s">
        <v>70</v>
      </c>
      <c r="D124" s="230"/>
      <c r="E124" s="224">
        <v>0</v>
      </c>
      <c r="F124" s="46">
        <v>0</v>
      </c>
      <c r="G124" s="46">
        <f>SUM(E124:F124)</f>
        <v>0</v>
      </c>
      <c r="H124" s="46">
        <v>0</v>
      </c>
      <c r="I124" s="46">
        <v>0</v>
      </c>
      <c r="J124" s="46">
        <f>SUM(H124:I124)</f>
        <v>0</v>
      </c>
      <c r="K124" s="46">
        <v>0</v>
      </c>
      <c r="L124" s="46">
        <v>0</v>
      </c>
      <c r="M124" s="46">
        <f>SUM(K124:L124)</f>
        <v>0</v>
      </c>
      <c r="N124" s="46">
        <f>SUM(H124,K124)</f>
        <v>0</v>
      </c>
      <c r="O124" s="46">
        <f>SUM(I124,L124)</f>
        <v>0</v>
      </c>
      <c r="P124" s="130">
        <f>SUM(N124:O124)</f>
        <v>0</v>
      </c>
    </row>
    <row r="125" spans="1:16" ht="12.75" customHeight="1" thickBot="1">
      <c r="A125" s="38" t="s">
        <v>83</v>
      </c>
      <c r="B125" s="50" t="s">
        <v>84</v>
      </c>
      <c r="C125" s="6" t="s">
        <v>21</v>
      </c>
      <c r="D125" s="222"/>
      <c r="E125" s="214">
        <v>15</v>
      </c>
      <c r="F125" s="47">
        <v>15</v>
      </c>
      <c r="G125" s="46">
        <f>SUM(E125:F125)</f>
        <v>30</v>
      </c>
      <c r="H125" s="47">
        <v>10</v>
      </c>
      <c r="I125" s="47">
        <v>11</v>
      </c>
      <c r="J125" s="46">
        <f>SUM(H125:I125)</f>
        <v>21</v>
      </c>
      <c r="K125" s="47">
        <v>17</v>
      </c>
      <c r="L125" s="47">
        <v>22</v>
      </c>
      <c r="M125" s="46">
        <f>SUM(K125:L125)</f>
        <v>39</v>
      </c>
      <c r="N125" s="47">
        <f>SUM(H125,K125)</f>
        <v>27</v>
      </c>
      <c r="O125" s="47">
        <f>SUM(I125,L125)</f>
        <v>33</v>
      </c>
      <c r="P125" s="130">
        <f>SUM(N125:O125)</f>
        <v>60</v>
      </c>
    </row>
    <row r="126" spans="1:16" ht="13.5" thickBot="1">
      <c r="A126" s="555" t="s">
        <v>34</v>
      </c>
      <c r="B126" s="555"/>
      <c r="C126" s="555"/>
      <c r="D126" s="556"/>
      <c r="E126" s="185">
        <f aca="true" t="shared" si="38" ref="E126:P126">SUM(E124:E125)</f>
        <v>15</v>
      </c>
      <c r="F126" s="185">
        <f t="shared" si="38"/>
        <v>15</v>
      </c>
      <c r="G126" s="185">
        <f t="shared" si="38"/>
        <v>30</v>
      </c>
      <c r="H126" s="185">
        <f t="shared" si="38"/>
        <v>10</v>
      </c>
      <c r="I126" s="185">
        <f t="shared" si="38"/>
        <v>11</v>
      </c>
      <c r="J126" s="185">
        <f t="shared" si="38"/>
        <v>21</v>
      </c>
      <c r="K126" s="185">
        <f t="shared" si="38"/>
        <v>17</v>
      </c>
      <c r="L126" s="185">
        <f t="shared" si="38"/>
        <v>22</v>
      </c>
      <c r="M126" s="185">
        <f t="shared" si="38"/>
        <v>39</v>
      </c>
      <c r="N126" s="185">
        <f t="shared" si="38"/>
        <v>27</v>
      </c>
      <c r="O126" s="185">
        <f t="shared" si="38"/>
        <v>33</v>
      </c>
      <c r="P126" s="185">
        <f t="shared" si="38"/>
        <v>60</v>
      </c>
    </row>
    <row r="127" spans="1:16" ht="13.5" thickBot="1">
      <c r="A127" s="559" t="s">
        <v>49</v>
      </c>
      <c r="B127" s="559"/>
      <c r="C127" s="559"/>
      <c r="D127" s="560"/>
      <c r="E127" s="187">
        <f>SUM(E107,E112,E120,E126)</f>
        <v>52</v>
      </c>
      <c r="F127" s="187">
        <f>SUM(F107,F112,F120,F126)</f>
        <v>50</v>
      </c>
      <c r="G127" s="187">
        <f>SUM(G107,G112,G120,G126)</f>
        <v>102</v>
      </c>
      <c r="H127" s="187">
        <f aca="true" t="shared" si="39" ref="H127:O127">SUM(H107,H112,H120,H126)</f>
        <v>133</v>
      </c>
      <c r="I127" s="187">
        <f t="shared" si="39"/>
        <v>123</v>
      </c>
      <c r="J127" s="187">
        <f t="shared" si="39"/>
        <v>256</v>
      </c>
      <c r="K127" s="187">
        <f t="shared" si="39"/>
        <v>883</v>
      </c>
      <c r="L127" s="187">
        <f t="shared" si="39"/>
        <v>989</v>
      </c>
      <c r="M127" s="187">
        <f t="shared" si="39"/>
        <v>1872</v>
      </c>
      <c r="N127" s="187">
        <f t="shared" si="39"/>
        <v>1016</v>
      </c>
      <c r="O127" s="187">
        <f t="shared" si="39"/>
        <v>1112</v>
      </c>
      <c r="P127" s="187">
        <f>SUM(P107,P112,P120,P126)</f>
        <v>2128</v>
      </c>
    </row>
    <row r="128" spans="1:16" ht="12.75">
      <c r="A128" s="69"/>
      <c r="B128" s="69"/>
      <c r="C128" s="69"/>
      <c r="D128" s="69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</row>
    <row r="129" spans="1:16" ht="12.75">
      <c r="A129" s="69"/>
      <c r="B129" s="69"/>
      <c r="C129" s="69"/>
      <c r="D129" s="69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</row>
    <row r="130" spans="1:16" ht="12.75">
      <c r="A130" s="69"/>
      <c r="B130" s="69"/>
      <c r="C130" s="69"/>
      <c r="D130" s="69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</row>
    <row r="131" spans="1:16" ht="12.75">
      <c r="A131" s="69"/>
      <c r="B131" s="69"/>
      <c r="C131" s="69"/>
      <c r="D131" s="69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</row>
    <row r="132" spans="1:16" ht="12.75">
      <c r="A132" s="69"/>
      <c r="B132" s="69"/>
      <c r="C132" s="69"/>
      <c r="D132" s="69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</row>
    <row r="133" spans="1:16" ht="12.75">
      <c r="A133" s="69"/>
      <c r="B133" s="69"/>
      <c r="C133" s="69"/>
      <c r="D133" s="69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</row>
    <row r="134" spans="1:16" ht="12.75">
      <c r="A134" s="69"/>
      <c r="B134" s="69"/>
      <c r="C134" s="69"/>
      <c r="D134" s="69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</row>
    <row r="135" spans="1:16" ht="12.75">
      <c r="A135" s="69"/>
      <c r="B135" s="69"/>
      <c r="C135" s="69"/>
      <c r="D135" s="69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</row>
    <row r="136" spans="1:16" ht="12.75">
      <c r="A136" s="69"/>
      <c r="B136" s="69"/>
      <c r="C136" s="69"/>
      <c r="D136" s="69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</row>
    <row r="137" spans="1:16" ht="12.75">
      <c r="A137" s="69"/>
      <c r="B137" s="69"/>
      <c r="C137" s="69"/>
      <c r="D137" s="69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</row>
    <row r="138" spans="1:16" ht="12.75">
      <c r="A138" s="69"/>
      <c r="B138" s="69"/>
      <c r="C138" s="69"/>
      <c r="D138" s="69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</row>
    <row r="139" spans="1:16" ht="13.5" thickBot="1">
      <c r="A139" s="69"/>
      <c r="B139" s="69"/>
      <c r="C139" s="69"/>
      <c r="D139" s="69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</row>
    <row r="140" spans="1:16" ht="11.25" customHeight="1" thickBot="1">
      <c r="A140" s="602" t="s">
        <v>85</v>
      </c>
      <c r="B140" s="602"/>
      <c r="C140" s="602"/>
      <c r="D140" s="602"/>
      <c r="E140" s="602"/>
      <c r="F140" s="602"/>
      <c r="G140" s="602"/>
      <c r="H140" s="577" t="s">
        <v>6</v>
      </c>
      <c r="I140" s="577"/>
      <c r="J140" s="577"/>
      <c r="K140" s="577"/>
      <c r="L140" s="577"/>
      <c r="M140" s="577"/>
      <c r="N140" s="577"/>
      <c r="O140" s="577"/>
      <c r="P140" s="577"/>
    </row>
    <row r="141" spans="1:16" ht="11.25" customHeight="1" thickBot="1">
      <c r="A141" s="175" t="s">
        <v>7</v>
      </c>
      <c r="B141" s="312" t="s">
        <v>51</v>
      </c>
      <c r="C141" s="175" t="s">
        <v>9</v>
      </c>
      <c r="D141" s="178"/>
      <c r="E141" s="601" t="s">
        <v>10</v>
      </c>
      <c r="F141" s="601"/>
      <c r="G141" s="601"/>
      <c r="H141" s="603" t="s">
        <v>11</v>
      </c>
      <c r="I141" s="601"/>
      <c r="J141" s="601"/>
      <c r="K141" s="601" t="s">
        <v>12</v>
      </c>
      <c r="L141" s="601"/>
      <c r="M141" s="601"/>
      <c r="N141" s="601" t="s">
        <v>13</v>
      </c>
      <c r="O141" s="601"/>
      <c r="P141" s="601"/>
    </row>
    <row r="142" spans="1:16" ht="13.5" thickBot="1">
      <c r="A142" s="175" t="s">
        <v>14</v>
      </c>
      <c r="B142" s="178"/>
      <c r="C142" s="178"/>
      <c r="D142" s="178"/>
      <c r="E142" s="179" t="s">
        <v>15</v>
      </c>
      <c r="F142" s="179" t="s">
        <v>16</v>
      </c>
      <c r="G142" s="179" t="s">
        <v>17</v>
      </c>
      <c r="H142" s="179" t="s">
        <v>15</v>
      </c>
      <c r="I142" s="179" t="s">
        <v>16</v>
      </c>
      <c r="J142" s="179" t="s">
        <v>17</v>
      </c>
      <c r="K142" s="179" t="s">
        <v>15</v>
      </c>
      <c r="L142" s="179" t="s">
        <v>16</v>
      </c>
      <c r="M142" s="179" t="s">
        <v>17</v>
      </c>
      <c r="N142" s="179" t="s">
        <v>15</v>
      </c>
      <c r="O142" s="179" t="s">
        <v>16</v>
      </c>
      <c r="P142" s="179" t="s">
        <v>17</v>
      </c>
    </row>
    <row r="143" spans="1:16" ht="10.5" customHeight="1">
      <c r="A143" s="363" t="s">
        <v>25</v>
      </c>
      <c r="B143" s="284" t="s">
        <v>86</v>
      </c>
      <c r="C143" s="380" t="s">
        <v>87</v>
      </c>
      <c r="D143" s="364"/>
      <c r="E143" s="242">
        <v>17</v>
      </c>
      <c r="F143" s="30">
        <v>12</v>
      </c>
      <c r="G143" s="441">
        <f aca="true" t="shared" si="40" ref="G143:G159">SUM(E143:F143)</f>
        <v>29</v>
      </c>
      <c r="H143" s="30">
        <v>18</v>
      </c>
      <c r="I143" s="30">
        <v>12</v>
      </c>
      <c r="J143" s="30">
        <f aca="true" t="shared" si="41" ref="J143:J159">SUM(H143:I143)</f>
        <v>30</v>
      </c>
      <c r="K143" s="30">
        <v>97</v>
      </c>
      <c r="L143" s="30">
        <v>125</v>
      </c>
      <c r="M143" s="30">
        <f aca="true" t="shared" si="42" ref="M143:M159">SUM(K143:L143)</f>
        <v>222</v>
      </c>
      <c r="N143" s="441">
        <f>SUM(H143,K143)</f>
        <v>115</v>
      </c>
      <c r="O143" s="441">
        <f>SUM(I143,L143)</f>
        <v>137</v>
      </c>
      <c r="P143" s="207">
        <f aca="true" t="shared" si="43" ref="P143:P159">SUM(N143:O143)</f>
        <v>252</v>
      </c>
    </row>
    <row r="144" spans="1:16" ht="12.75">
      <c r="A144" s="288" t="s">
        <v>153</v>
      </c>
      <c r="B144" s="394" t="s">
        <v>88</v>
      </c>
      <c r="C144" s="7" t="s">
        <v>87</v>
      </c>
      <c r="D144" s="365"/>
      <c r="E144" s="214">
        <v>4</v>
      </c>
      <c r="F144" s="47">
        <v>3</v>
      </c>
      <c r="G144" s="47">
        <f t="shared" si="40"/>
        <v>7</v>
      </c>
      <c r="H144" s="47">
        <v>7</v>
      </c>
      <c r="I144" s="47">
        <v>6</v>
      </c>
      <c r="J144" s="47">
        <f t="shared" si="41"/>
        <v>13</v>
      </c>
      <c r="K144" s="47">
        <v>54</v>
      </c>
      <c r="L144" s="47">
        <v>37</v>
      </c>
      <c r="M144" s="47">
        <f t="shared" si="42"/>
        <v>91</v>
      </c>
      <c r="N144" s="47">
        <f aca="true" t="shared" si="44" ref="N144:N159">SUM(H144,K144)</f>
        <v>61</v>
      </c>
      <c r="O144" s="47">
        <f aca="true" t="shared" si="45" ref="O144:O159">SUM(I144,L144)</f>
        <v>43</v>
      </c>
      <c r="P144" s="276">
        <f t="shared" si="43"/>
        <v>104</v>
      </c>
    </row>
    <row r="145" spans="1:16" ht="12.75" customHeight="1">
      <c r="A145" s="288" t="s">
        <v>19</v>
      </c>
      <c r="B145" s="394" t="s">
        <v>88</v>
      </c>
      <c r="C145" s="7" t="s">
        <v>87</v>
      </c>
      <c r="D145" s="365"/>
      <c r="E145" s="214">
        <v>19</v>
      </c>
      <c r="F145" s="47">
        <v>28</v>
      </c>
      <c r="G145" s="47">
        <f t="shared" si="40"/>
        <v>47</v>
      </c>
      <c r="H145" s="47">
        <v>32</v>
      </c>
      <c r="I145" s="47">
        <v>37</v>
      </c>
      <c r="J145" s="47">
        <f t="shared" si="41"/>
        <v>69</v>
      </c>
      <c r="K145" s="47">
        <v>186</v>
      </c>
      <c r="L145" s="47">
        <v>215</v>
      </c>
      <c r="M145" s="47">
        <f t="shared" si="42"/>
        <v>401</v>
      </c>
      <c r="N145" s="47">
        <f t="shared" si="44"/>
        <v>218</v>
      </c>
      <c r="O145" s="47">
        <f t="shared" si="45"/>
        <v>252</v>
      </c>
      <c r="P145" s="276">
        <f t="shared" si="43"/>
        <v>470</v>
      </c>
    </row>
    <row r="146" spans="1:53" s="8" customFormat="1" ht="12.75" customHeight="1">
      <c r="A146" s="28" t="s">
        <v>89</v>
      </c>
      <c r="B146" s="394" t="s">
        <v>88</v>
      </c>
      <c r="C146" s="149" t="s">
        <v>87</v>
      </c>
      <c r="D146" s="154"/>
      <c r="E146" s="220">
        <v>9</v>
      </c>
      <c r="F146" s="66">
        <v>9</v>
      </c>
      <c r="G146" s="47">
        <f t="shared" si="40"/>
        <v>18</v>
      </c>
      <c r="H146" s="66">
        <v>14</v>
      </c>
      <c r="I146" s="66">
        <v>19</v>
      </c>
      <c r="J146" s="47">
        <f t="shared" si="41"/>
        <v>33</v>
      </c>
      <c r="K146" s="66">
        <v>57</v>
      </c>
      <c r="L146" s="66">
        <v>90</v>
      </c>
      <c r="M146" s="47">
        <f t="shared" si="42"/>
        <v>147</v>
      </c>
      <c r="N146" s="47">
        <f t="shared" si="44"/>
        <v>71</v>
      </c>
      <c r="O146" s="47">
        <f t="shared" si="45"/>
        <v>109</v>
      </c>
      <c r="P146" s="276">
        <f t="shared" si="43"/>
        <v>180</v>
      </c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77"/>
    </row>
    <row r="147" spans="1:53" s="8" customFormat="1" ht="12.75" customHeight="1">
      <c r="A147" s="288" t="s">
        <v>233</v>
      </c>
      <c r="B147" s="394" t="s">
        <v>88</v>
      </c>
      <c r="C147" s="7" t="s">
        <v>87</v>
      </c>
      <c r="D147" s="365"/>
      <c r="E147" s="214">
        <v>0</v>
      </c>
      <c r="F147" s="47">
        <v>0</v>
      </c>
      <c r="G147" s="47">
        <f t="shared" si="40"/>
        <v>0</v>
      </c>
      <c r="H147" s="47">
        <v>2</v>
      </c>
      <c r="I147" s="47">
        <v>18</v>
      </c>
      <c r="J147" s="47">
        <f t="shared" si="41"/>
        <v>20</v>
      </c>
      <c r="K147" s="47">
        <v>100</v>
      </c>
      <c r="L147" s="47">
        <v>209</v>
      </c>
      <c r="M147" s="47">
        <f t="shared" si="42"/>
        <v>309</v>
      </c>
      <c r="N147" s="47">
        <f t="shared" si="44"/>
        <v>102</v>
      </c>
      <c r="O147" s="47">
        <f t="shared" si="45"/>
        <v>227</v>
      </c>
      <c r="P147" s="276">
        <f t="shared" si="43"/>
        <v>329</v>
      </c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  <c r="AM147" s="77"/>
      <c r="AN147" s="77"/>
      <c r="AO147" s="77"/>
      <c r="AP147" s="77"/>
      <c r="AQ147" s="77"/>
      <c r="AR147" s="77"/>
      <c r="AS147" s="77"/>
      <c r="AT147" s="77"/>
      <c r="AU147" s="77"/>
      <c r="AV147" s="77"/>
      <c r="AW147" s="77"/>
      <c r="AX147" s="77"/>
      <c r="AY147" s="77"/>
      <c r="AZ147" s="77"/>
      <c r="BA147" s="77"/>
    </row>
    <row r="148" spans="1:53" s="8" customFormat="1" ht="12.75" customHeight="1">
      <c r="A148" s="288" t="s">
        <v>23</v>
      </c>
      <c r="B148" s="394" t="s">
        <v>88</v>
      </c>
      <c r="C148" s="7" t="s">
        <v>87</v>
      </c>
      <c r="D148" s="365"/>
      <c r="E148" s="220">
        <v>5</v>
      </c>
      <c r="F148" s="66">
        <v>25</v>
      </c>
      <c r="G148" s="47">
        <f t="shared" si="40"/>
        <v>30</v>
      </c>
      <c r="H148" s="66">
        <v>4</v>
      </c>
      <c r="I148" s="66">
        <v>14</v>
      </c>
      <c r="J148" s="47">
        <f t="shared" si="41"/>
        <v>18</v>
      </c>
      <c r="K148" s="66">
        <v>0</v>
      </c>
      <c r="L148" s="66">
        <v>0</v>
      </c>
      <c r="M148" s="47">
        <f t="shared" si="42"/>
        <v>0</v>
      </c>
      <c r="N148" s="47">
        <f t="shared" si="44"/>
        <v>4</v>
      </c>
      <c r="O148" s="47">
        <f t="shared" si="45"/>
        <v>14</v>
      </c>
      <c r="P148" s="276">
        <f t="shared" si="43"/>
        <v>18</v>
      </c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  <c r="AM148" s="77"/>
      <c r="AN148" s="77"/>
      <c r="AO148" s="77"/>
      <c r="AP148" s="77"/>
      <c r="AQ148" s="77"/>
      <c r="AR148" s="77"/>
      <c r="AS148" s="77"/>
      <c r="AT148" s="77"/>
      <c r="AU148" s="77"/>
      <c r="AV148" s="77"/>
      <c r="AW148" s="77"/>
      <c r="AX148" s="77"/>
      <c r="AY148" s="77"/>
      <c r="AZ148" s="77"/>
      <c r="BA148" s="77"/>
    </row>
    <row r="149" spans="1:53" s="426" customFormat="1" ht="12.75" customHeight="1">
      <c r="A149" s="288" t="s">
        <v>214</v>
      </c>
      <c r="B149" s="22" t="s">
        <v>173</v>
      </c>
      <c r="C149" s="7" t="s">
        <v>87</v>
      </c>
      <c r="D149" s="365"/>
      <c r="E149" s="220">
        <v>93</v>
      </c>
      <c r="F149" s="66">
        <v>121</v>
      </c>
      <c r="G149" s="47">
        <f t="shared" si="40"/>
        <v>214</v>
      </c>
      <c r="H149" s="66">
        <v>36</v>
      </c>
      <c r="I149" s="66">
        <v>41</v>
      </c>
      <c r="J149" s="47">
        <f t="shared" si="41"/>
        <v>77</v>
      </c>
      <c r="K149" s="66">
        <v>76</v>
      </c>
      <c r="L149" s="66">
        <v>70</v>
      </c>
      <c r="M149" s="47">
        <f t="shared" si="42"/>
        <v>146</v>
      </c>
      <c r="N149" s="47">
        <f t="shared" si="44"/>
        <v>112</v>
      </c>
      <c r="O149" s="47">
        <f t="shared" si="45"/>
        <v>111</v>
      </c>
      <c r="P149" s="276">
        <f t="shared" si="43"/>
        <v>223</v>
      </c>
      <c r="Q149" s="425"/>
      <c r="R149" s="425"/>
      <c r="S149" s="425"/>
      <c r="T149" s="425"/>
      <c r="U149" s="425"/>
      <c r="V149" s="425"/>
      <c r="W149" s="425"/>
      <c r="X149" s="425"/>
      <c r="Y149" s="425"/>
      <c r="Z149" s="425"/>
      <c r="AA149" s="425"/>
      <c r="AB149" s="425"/>
      <c r="AC149" s="425"/>
      <c r="AD149" s="425"/>
      <c r="AE149" s="425"/>
      <c r="AF149" s="425"/>
      <c r="AG149" s="425"/>
      <c r="AH149" s="425"/>
      <c r="AI149" s="425"/>
      <c r="AJ149" s="425"/>
      <c r="AK149" s="425"/>
      <c r="AL149" s="425"/>
      <c r="AM149" s="425"/>
      <c r="AN149" s="425"/>
      <c r="AO149" s="425"/>
      <c r="AP149" s="425"/>
      <c r="AQ149" s="425"/>
      <c r="AR149" s="425"/>
      <c r="AS149" s="425"/>
      <c r="AT149" s="425"/>
      <c r="AU149" s="425"/>
      <c r="AV149" s="425"/>
      <c r="AW149" s="425"/>
      <c r="AX149" s="425"/>
      <c r="AY149" s="425"/>
      <c r="AZ149" s="425"/>
      <c r="BA149" s="425"/>
    </row>
    <row r="150" spans="1:16" ht="12.75">
      <c r="A150" s="288" t="s">
        <v>22</v>
      </c>
      <c r="B150" s="22" t="s">
        <v>90</v>
      </c>
      <c r="C150" s="7" t="s">
        <v>87</v>
      </c>
      <c r="D150" s="365"/>
      <c r="E150" s="214">
        <v>21</v>
      </c>
      <c r="F150" s="47">
        <v>15</v>
      </c>
      <c r="G150" s="47">
        <f t="shared" si="40"/>
        <v>36</v>
      </c>
      <c r="H150" s="47">
        <v>42</v>
      </c>
      <c r="I150" s="47">
        <v>32</v>
      </c>
      <c r="J150" s="47">
        <f t="shared" si="41"/>
        <v>74</v>
      </c>
      <c r="K150" s="47">
        <v>233</v>
      </c>
      <c r="L150" s="47">
        <v>322</v>
      </c>
      <c r="M150" s="47">
        <f t="shared" si="42"/>
        <v>555</v>
      </c>
      <c r="N150" s="47">
        <f t="shared" si="44"/>
        <v>275</v>
      </c>
      <c r="O150" s="47">
        <f t="shared" si="45"/>
        <v>354</v>
      </c>
      <c r="P150" s="276">
        <f t="shared" si="43"/>
        <v>629</v>
      </c>
    </row>
    <row r="151" spans="1:16" ht="12.75">
      <c r="A151" s="288" t="s">
        <v>24</v>
      </c>
      <c r="B151" s="22" t="s">
        <v>90</v>
      </c>
      <c r="C151" s="7" t="s">
        <v>87</v>
      </c>
      <c r="D151" s="365"/>
      <c r="E151" s="214">
        <v>21</v>
      </c>
      <c r="F151" s="47">
        <v>3</v>
      </c>
      <c r="G151" s="47">
        <f t="shared" si="40"/>
        <v>24</v>
      </c>
      <c r="H151" s="47">
        <v>30</v>
      </c>
      <c r="I151" s="47">
        <v>4</v>
      </c>
      <c r="J151" s="47">
        <f t="shared" si="41"/>
        <v>34</v>
      </c>
      <c r="K151" s="47">
        <v>161</v>
      </c>
      <c r="L151" s="47">
        <v>57</v>
      </c>
      <c r="M151" s="47">
        <f t="shared" si="42"/>
        <v>218</v>
      </c>
      <c r="N151" s="47">
        <f t="shared" si="44"/>
        <v>191</v>
      </c>
      <c r="O151" s="47">
        <f t="shared" si="45"/>
        <v>61</v>
      </c>
      <c r="P151" s="276">
        <f t="shared" si="43"/>
        <v>252</v>
      </c>
    </row>
    <row r="152" spans="1:16" ht="12.75">
      <c r="A152" s="381" t="s">
        <v>91</v>
      </c>
      <c r="B152" s="382" t="s">
        <v>92</v>
      </c>
      <c r="C152" s="383" t="s">
        <v>93</v>
      </c>
      <c r="D152" s="384"/>
      <c r="E152" s="196">
        <v>22</v>
      </c>
      <c r="F152" s="31">
        <v>8</v>
      </c>
      <c r="G152" s="47">
        <f t="shared" si="40"/>
        <v>30</v>
      </c>
      <c r="H152" s="31">
        <v>27</v>
      </c>
      <c r="I152" s="31">
        <v>9</v>
      </c>
      <c r="J152" s="47">
        <f t="shared" si="41"/>
        <v>36</v>
      </c>
      <c r="K152" s="31">
        <v>392</v>
      </c>
      <c r="L152" s="31">
        <v>85</v>
      </c>
      <c r="M152" s="47">
        <f t="shared" si="42"/>
        <v>477</v>
      </c>
      <c r="N152" s="47">
        <f t="shared" si="44"/>
        <v>419</v>
      </c>
      <c r="O152" s="47">
        <f t="shared" si="45"/>
        <v>94</v>
      </c>
      <c r="P152" s="276">
        <f t="shared" si="43"/>
        <v>513</v>
      </c>
    </row>
    <row r="153" spans="1:53" s="8" customFormat="1" ht="12.75">
      <c r="A153" s="28" t="s">
        <v>94</v>
      </c>
      <c r="B153" s="23" t="s">
        <v>92</v>
      </c>
      <c r="C153" s="149" t="s">
        <v>93</v>
      </c>
      <c r="D153" s="154"/>
      <c r="E153" s="220">
        <v>7</v>
      </c>
      <c r="F153" s="66">
        <v>6</v>
      </c>
      <c r="G153" s="47">
        <f t="shared" si="40"/>
        <v>13</v>
      </c>
      <c r="H153" s="66">
        <v>7</v>
      </c>
      <c r="I153" s="66">
        <v>6</v>
      </c>
      <c r="J153" s="47">
        <f t="shared" si="41"/>
        <v>13</v>
      </c>
      <c r="K153" s="66">
        <v>92</v>
      </c>
      <c r="L153" s="66">
        <v>23</v>
      </c>
      <c r="M153" s="47">
        <f t="shared" si="42"/>
        <v>115</v>
      </c>
      <c r="N153" s="47">
        <f t="shared" si="44"/>
        <v>99</v>
      </c>
      <c r="O153" s="47">
        <f t="shared" si="45"/>
        <v>29</v>
      </c>
      <c r="P153" s="276">
        <f t="shared" si="43"/>
        <v>128</v>
      </c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  <c r="AZ153" s="77"/>
      <c r="BA153" s="77"/>
    </row>
    <row r="154" spans="1:53" s="8" customFormat="1" ht="12.75">
      <c r="A154" s="288" t="s">
        <v>95</v>
      </c>
      <c r="B154" s="22" t="s">
        <v>96</v>
      </c>
      <c r="C154" s="7" t="s">
        <v>87</v>
      </c>
      <c r="D154" s="365">
        <v>41</v>
      </c>
      <c r="E154" s="214">
        <v>36</v>
      </c>
      <c r="F154" s="47">
        <v>37</v>
      </c>
      <c r="G154" s="47">
        <f t="shared" si="40"/>
        <v>73</v>
      </c>
      <c r="H154" s="47">
        <v>25</v>
      </c>
      <c r="I154" s="47">
        <v>29</v>
      </c>
      <c r="J154" s="47">
        <f t="shared" si="41"/>
        <v>54</v>
      </c>
      <c r="K154" s="47">
        <v>195</v>
      </c>
      <c r="L154" s="47">
        <v>209</v>
      </c>
      <c r="M154" s="47">
        <f t="shared" si="42"/>
        <v>404</v>
      </c>
      <c r="N154" s="47">
        <f t="shared" si="44"/>
        <v>220</v>
      </c>
      <c r="O154" s="47">
        <f t="shared" si="45"/>
        <v>238</v>
      </c>
      <c r="P154" s="276">
        <f t="shared" si="43"/>
        <v>458</v>
      </c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7"/>
    </row>
    <row r="155" spans="1:53" s="8" customFormat="1" ht="12.75">
      <c r="A155" s="379" t="s">
        <v>95</v>
      </c>
      <c r="B155" s="159" t="s">
        <v>232</v>
      </c>
      <c r="C155" s="160" t="s">
        <v>200</v>
      </c>
      <c r="D155" s="190"/>
      <c r="E155" s="224">
        <v>40</v>
      </c>
      <c r="F155" s="46">
        <v>36</v>
      </c>
      <c r="G155" s="47">
        <f t="shared" si="40"/>
        <v>76</v>
      </c>
      <c r="H155" s="46">
        <v>19</v>
      </c>
      <c r="I155" s="46">
        <v>15</v>
      </c>
      <c r="J155" s="47">
        <f t="shared" si="41"/>
        <v>34</v>
      </c>
      <c r="K155" s="46">
        <v>86</v>
      </c>
      <c r="L155" s="46">
        <v>101</v>
      </c>
      <c r="M155" s="47">
        <f t="shared" si="42"/>
        <v>187</v>
      </c>
      <c r="N155" s="47">
        <f t="shared" si="44"/>
        <v>105</v>
      </c>
      <c r="O155" s="47">
        <f t="shared" si="45"/>
        <v>116</v>
      </c>
      <c r="P155" s="276">
        <f t="shared" si="43"/>
        <v>221</v>
      </c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  <c r="AO155" s="77"/>
      <c r="AP155" s="77"/>
      <c r="AQ155" s="77"/>
      <c r="AR155" s="77"/>
      <c r="AS155" s="77"/>
      <c r="AT155" s="77"/>
      <c r="AU155" s="77"/>
      <c r="AV155" s="77"/>
      <c r="AW155" s="77"/>
      <c r="AX155" s="77"/>
      <c r="AY155" s="77"/>
      <c r="AZ155" s="77"/>
      <c r="BA155" s="77"/>
    </row>
    <row r="156" spans="1:53" s="426" customFormat="1" ht="12.75">
      <c r="A156" s="385" t="s">
        <v>97</v>
      </c>
      <c r="B156" s="159" t="s">
        <v>220</v>
      </c>
      <c r="C156" s="160" t="s">
        <v>87</v>
      </c>
      <c r="D156" s="190"/>
      <c r="E156" s="224">
        <v>0</v>
      </c>
      <c r="F156" s="46">
        <v>0</v>
      </c>
      <c r="G156" s="47">
        <f t="shared" si="40"/>
        <v>0</v>
      </c>
      <c r="H156" s="46">
        <v>0</v>
      </c>
      <c r="I156" s="46">
        <v>0</v>
      </c>
      <c r="J156" s="47">
        <f t="shared" si="41"/>
        <v>0</v>
      </c>
      <c r="K156" s="46">
        <v>26</v>
      </c>
      <c r="L156" s="46">
        <v>23</v>
      </c>
      <c r="M156" s="47">
        <f t="shared" si="42"/>
        <v>49</v>
      </c>
      <c r="N156" s="47">
        <f t="shared" si="44"/>
        <v>26</v>
      </c>
      <c r="O156" s="47">
        <f t="shared" si="45"/>
        <v>23</v>
      </c>
      <c r="P156" s="276">
        <f t="shared" si="43"/>
        <v>49</v>
      </c>
      <c r="Q156" s="425"/>
      <c r="R156" s="425"/>
      <c r="S156" s="425"/>
      <c r="T156" s="425"/>
      <c r="U156" s="425"/>
      <c r="V156" s="425"/>
      <c r="W156" s="425"/>
      <c r="X156" s="425"/>
      <c r="Y156" s="425"/>
      <c r="Z156" s="425"/>
      <c r="AA156" s="425"/>
      <c r="AB156" s="425"/>
      <c r="AC156" s="425"/>
      <c r="AD156" s="425"/>
      <c r="AE156" s="425"/>
      <c r="AF156" s="425"/>
      <c r="AG156" s="425"/>
      <c r="AH156" s="425"/>
      <c r="AI156" s="425"/>
      <c r="AJ156" s="425"/>
      <c r="AK156" s="425"/>
      <c r="AL156" s="425"/>
      <c r="AM156" s="425"/>
      <c r="AN156" s="425"/>
      <c r="AO156" s="425"/>
      <c r="AP156" s="425"/>
      <c r="AQ156" s="425"/>
      <c r="AR156" s="425"/>
      <c r="AS156" s="425"/>
      <c r="AT156" s="425"/>
      <c r="AU156" s="425"/>
      <c r="AV156" s="425"/>
      <c r="AW156" s="425"/>
      <c r="AX156" s="425"/>
      <c r="AY156" s="425"/>
      <c r="AZ156" s="425"/>
      <c r="BA156" s="425"/>
    </row>
    <row r="157" spans="1:16" ht="12.75">
      <c r="A157" s="379" t="s">
        <v>99</v>
      </c>
      <c r="B157" s="386" t="s">
        <v>220</v>
      </c>
      <c r="C157" s="160" t="s">
        <v>87</v>
      </c>
      <c r="D157" s="190"/>
      <c r="E157" s="224">
        <v>9</v>
      </c>
      <c r="F157" s="46">
        <v>12</v>
      </c>
      <c r="G157" s="47">
        <f t="shared" si="40"/>
        <v>21</v>
      </c>
      <c r="H157" s="46">
        <v>9</v>
      </c>
      <c r="I157" s="46">
        <v>11</v>
      </c>
      <c r="J157" s="47">
        <f t="shared" si="41"/>
        <v>20</v>
      </c>
      <c r="K157" s="46">
        <v>84</v>
      </c>
      <c r="L157" s="46">
        <v>70</v>
      </c>
      <c r="M157" s="47">
        <f t="shared" si="42"/>
        <v>154</v>
      </c>
      <c r="N157" s="47">
        <f t="shared" si="44"/>
        <v>93</v>
      </c>
      <c r="O157" s="47">
        <f t="shared" si="45"/>
        <v>81</v>
      </c>
      <c r="P157" s="276">
        <f t="shared" si="43"/>
        <v>174</v>
      </c>
    </row>
    <row r="158" spans="1:53" s="8" customFormat="1" ht="12.75">
      <c r="A158" s="288" t="s">
        <v>167</v>
      </c>
      <c r="B158" s="387" t="s">
        <v>166</v>
      </c>
      <c r="C158" s="7" t="s">
        <v>87</v>
      </c>
      <c r="D158" s="365"/>
      <c r="E158" s="214">
        <v>17</v>
      </c>
      <c r="F158" s="47">
        <v>50</v>
      </c>
      <c r="G158" s="47">
        <f t="shared" si="40"/>
        <v>67</v>
      </c>
      <c r="H158" s="47">
        <v>25</v>
      </c>
      <c r="I158" s="47">
        <v>66</v>
      </c>
      <c r="J158" s="47">
        <f t="shared" si="41"/>
        <v>91</v>
      </c>
      <c r="K158" s="47">
        <v>147</v>
      </c>
      <c r="L158" s="47">
        <v>337</v>
      </c>
      <c r="M158" s="47">
        <f t="shared" si="42"/>
        <v>484</v>
      </c>
      <c r="N158" s="47">
        <f t="shared" si="44"/>
        <v>172</v>
      </c>
      <c r="O158" s="47">
        <f t="shared" si="45"/>
        <v>403</v>
      </c>
      <c r="P158" s="276">
        <f t="shared" si="43"/>
        <v>575</v>
      </c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77"/>
      <c r="AQ158" s="77"/>
      <c r="AR158" s="77"/>
      <c r="AS158" s="77"/>
      <c r="AT158" s="77"/>
      <c r="AU158" s="77"/>
      <c r="AV158" s="77"/>
      <c r="AW158" s="77"/>
      <c r="AX158" s="77"/>
      <c r="AY158" s="77"/>
      <c r="AZ158" s="77"/>
      <c r="BA158" s="77"/>
    </row>
    <row r="159" spans="1:16" ht="13.5" thickBot="1">
      <c r="A159" s="28" t="s">
        <v>191</v>
      </c>
      <c r="B159" s="388" t="s">
        <v>166</v>
      </c>
      <c r="C159" s="149" t="s">
        <v>87</v>
      </c>
      <c r="D159" s="154"/>
      <c r="E159" s="220">
        <v>0</v>
      </c>
      <c r="F159" s="66">
        <v>0</v>
      </c>
      <c r="G159" s="46">
        <f t="shared" si="40"/>
        <v>0</v>
      </c>
      <c r="H159" s="66">
        <v>0</v>
      </c>
      <c r="I159" s="66">
        <v>0</v>
      </c>
      <c r="J159" s="47">
        <f t="shared" si="41"/>
        <v>0</v>
      </c>
      <c r="K159" s="66">
        <v>43</v>
      </c>
      <c r="L159" s="66">
        <v>70</v>
      </c>
      <c r="M159" s="47">
        <f t="shared" si="42"/>
        <v>113</v>
      </c>
      <c r="N159" s="46">
        <f t="shared" si="44"/>
        <v>43</v>
      </c>
      <c r="O159" s="46">
        <f t="shared" si="45"/>
        <v>70</v>
      </c>
      <c r="P159" s="276">
        <f t="shared" si="43"/>
        <v>113</v>
      </c>
    </row>
    <row r="160" spans="1:16" ht="12.75" customHeight="1" thickBot="1">
      <c r="A160" s="555" t="s">
        <v>34</v>
      </c>
      <c r="B160" s="555"/>
      <c r="C160" s="555"/>
      <c r="D160" s="556"/>
      <c r="E160" s="185">
        <f aca="true" t="shared" si="46" ref="E160:P160">SUM(E143:E159)</f>
        <v>320</v>
      </c>
      <c r="F160" s="185">
        <f t="shared" si="46"/>
        <v>365</v>
      </c>
      <c r="G160" s="185">
        <f t="shared" si="46"/>
        <v>685</v>
      </c>
      <c r="H160" s="185">
        <f t="shared" si="46"/>
        <v>297</v>
      </c>
      <c r="I160" s="185">
        <f t="shared" si="46"/>
        <v>319</v>
      </c>
      <c r="J160" s="185">
        <f t="shared" si="46"/>
        <v>616</v>
      </c>
      <c r="K160" s="185">
        <f t="shared" si="46"/>
        <v>2029</v>
      </c>
      <c r="L160" s="185">
        <f t="shared" si="46"/>
        <v>2043</v>
      </c>
      <c r="M160" s="185">
        <f t="shared" si="46"/>
        <v>4072</v>
      </c>
      <c r="N160" s="185">
        <f t="shared" si="46"/>
        <v>2326</v>
      </c>
      <c r="O160" s="185">
        <f t="shared" si="46"/>
        <v>2362</v>
      </c>
      <c r="P160" s="185">
        <f t="shared" si="46"/>
        <v>4688</v>
      </c>
    </row>
    <row r="161" spans="1:16" s="307" customFormat="1" ht="12.75" customHeight="1" thickBot="1">
      <c r="A161" s="76"/>
      <c r="B161" s="76"/>
      <c r="C161" s="76"/>
      <c r="D161" s="7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</row>
    <row r="162" spans="1:16" ht="13.5" thickBot="1">
      <c r="A162" s="175" t="s">
        <v>35</v>
      </c>
      <c r="B162" s="312" t="s">
        <v>51</v>
      </c>
      <c r="C162" s="175" t="s">
        <v>9</v>
      </c>
      <c r="D162" s="178"/>
      <c r="E162" s="179" t="s">
        <v>15</v>
      </c>
      <c r="F162" s="179" t="s">
        <v>16</v>
      </c>
      <c r="G162" s="179" t="s">
        <v>17</v>
      </c>
      <c r="H162" s="179" t="s">
        <v>15</v>
      </c>
      <c r="I162" s="179" t="s">
        <v>16</v>
      </c>
      <c r="J162" s="179" t="s">
        <v>17</v>
      </c>
      <c r="K162" s="179" t="s">
        <v>15</v>
      </c>
      <c r="L162" s="179" t="s">
        <v>16</v>
      </c>
      <c r="M162" s="179" t="s">
        <v>17</v>
      </c>
      <c r="N162" s="179" t="s">
        <v>15</v>
      </c>
      <c r="O162" s="179" t="s">
        <v>16</v>
      </c>
      <c r="P162" s="179" t="s">
        <v>17</v>
      </c>
    </row>
    <row r="163" spans="1:16" ht="12.75">
      <c r="A163" s="158" t="s">
        <v>100</v>
      </c>
      <c r="B163" s="394" t="s">
        <v>88</v>
      </c>
      <c r="C163" s="189" t="s">
        <v>87</v>
      </c>
      <c r="D163" s="190"/>
      <c r="E163" s="224">
        <v>0</v>
      </c>
      <c r="F163" s="46">
        <v>0</v>
      </c>
      <c r="G163" s="46">
        <f>SUM(E163:F163)</f>
        <v>0</v>
      </c>
      <c r="H163" s="46">
        <v>0</v>
      </c>
      <c r="I163" s="46">
        <v>0</v>
      </c>
      <c r="J163" s="46">
        <f>SUM(H163:I163)</f>
        <v>0</v>
      </c>
      <c r="K163" s="46">
        <v>0</v>
      </c>
      <c r="L163" s="46">
        <v>0</v>
      </c>
      <c r="M163" s="46">
        <f>SUM(K163:L163)</f>
        <v>0</v>
      </c>
      <c r="N163" s="46">
        <f>SUM(H163,K163)</f>
        <v>0</v>
      </c>
      <c r="O163" s="46">
        <f>SUM(I163,L163)</f>
        <v>0</v>
      </c>
      <c r="P163" s="130">
        <f aca="true" t="shared" si="47" ref="P163:P171">SUM(N163:O163)</f>
        <v>0</v>
      </c>
    </row>
    <row r="164" spans="1:16" ht="12.75">
      <c r="A164" s="158" t="s">
        <v>101</v>
      </c>
      <c r="B164" s="394" t="s">
        <v>88</v>
      </c>
      <c r="C164" s="189" t="s">
        <v>87</v>
      </c>
      <c r="D164" s="365"/>
      <c r="E164" s="224">
        <v>0</v>
      </c>
      <c r="F164" s="46">
        <v>0</v>
      </c>
      <c r="G164" s="46">
        <f aca="true" t="shared" si="48" ref="G164:G171">SUM(E164:F164)</f>
        <v>0</v>
      </c>
      <c r="H164" s="46">
        <v>0</v>
      </c>
      <c r="I164" s="46">
        <v>0</v>
      </c>
      <c r="J164" s="46">
        <f aca="true" t="shared" si="49" ref="J164:J171">SUM(H164:I164)</f>
        <v>0</v>
      </c>
      <c r="K164" s="46">
        <v>0</v>
      </c>
      <c r="L164" s="46">
        <v>0</v>
      </c>
      <c r="M164" s="46">
        <f aca="true" t="shared" si="50" ref="M164:M171">SUM(K164:L164)</f>
        <v>0</v>
      </c>
      <c r="N164" s="46">
        <f aca="true" t="shared" si="51" ref="N164:N171">SUM(H164,K164)</f>
        <v>0</v>
      </c>
      <c r="O164" s="46">
        <f aca="true" t="shared" si="52" ref="O164:O171">SUM(I164,L164)</f>
        <v>0</v>
      </c>
      <c r="P164" s="130">
        <f t="shared" si="47"/>
        <v>0</v>
      </c>
    </row>
    <row r="165" spans="1:16" ht="12.75">
      <c r="A165" s="64" t="s">
        <v>102</v>
      </c>
      <c r="B165" s="394" t="s">
        <v>88</v>
      </c>
      <c r="C165" s="144" t="s">
        <v>87</v>
      </c>
      <c r="D165" s="365"/>
      <c r="E165" s="53">
        <v>10</v>
      </c>
      <c r="F165" s="54">
        <v>15</v>
      </c>
      <c r="G165" s="46">
        <f t="shared" si="48"/>
        <v>25</v>
      </c>
      <c r="H165" s="47">
        <v>7</v>
      </c>
      <c r="I165" s="47">
        <v>13</v>
      </c>
      <c r="J165" s="46">
        <f t="shared" si="49"/>
        <v>20</v>
      </c>
      <c r="K165" s="47">
        <v>4</v>
      </c>
      <c r="L165" s="47">
        <v>5</v>
      </c>
      <c r="M165" s="46">
        <f t="shared" si="50"/>
        <v>9</v>
      </c>
      <c r="N165" s="46">
        <f t="shared" si="51"/>
        <v>11</v>
      </c>
      <c r="O165" s="46">
        <f t="shared" si="52"/>
        <v>18</v>
      </c>
      <c r="P165" s="130">
        <f t="shared" si="47"/>
        <v>29</v>
      </c>
    </row>
    <row r="166" spans="1:16" ht="12.75">
      <c r="A166" s="148" t="s">
        <v>36</v>
      </c>
      <c r="B166" s="394" t="s">
        <v>88</v>
      </c>
      <c r="C166" s="166" t="s">
        <v>87</v>
      </c>
      <c r="D166" s="365"/>
      <c r="E166" s="134">
        <v>0</v>
      </c>
      <c r="F166" s="135">
        <v>0</v>
      </c>
      <c r="G166" s="46">
        <f t="shared" si="48"/>
        <v>0</v>
      </c>
      <c r="H166" s="66">
        <v>0</v>
      </c>
      <c r="I166" s="66">
        <v>0</v>
      </c>
      <c r="J166" s="46">
        <f t="shared" si="49"/>
        <v>0</v>
      </c>
      <c r="K166" s="66">
        <v>0</v>
      </c>
      <c r="L166" s="66">
        <v>0</v>
      </c>
      <c r="M166" s="46">
        <f t="shared" si="50"/>
        <v>0</v>
      </c>
      <c r="N166" s="46">
        <f t="shared" si="51"/>
        <v>0</v>
      </c>
      <c r="O166" s="46">
        <f t="shared" si="52"/>
        <v>0</v>
      </c>
      <c r="P166" s="130">
        <f t="shared" si="47"/>
        <v>0</v>
      </c>
    </row>
    <row r="167" spans="1:53" s="8" customFormat="1" ht="12.75">
      <c r="A167" s="64" t="s">
        <v>37</v>
      </c>
      <c r="B167" s="75" t="s">
        <v>90</v>
      </c>
      <c r="C167" s="144" t="s">
        <v>87</v>
      </c>
      <c r="D167" s="365"/>
      <c r="E167" s="53">
        <v>15</v>
      </c>
      <c r="F167" s="54">
        <v>7</v>
      </c>
      <c r="G167" s="46">
        <f t="shared" si="48"/>
        <v>22</v>
      </c>
      <c r="H167" s="47">
        <v>5</v>
      </c>
      <c r="I167" s="47">
        <v>11</v>
      </c>
      <c r="J167" s="46">
        <f t="shared" si="49"/>
        <v>16</v>
      </c>
      <c r="K167" s="47">
        <v>4</v>
      </c>
      <c r="L167" s="47">
        <v>9</v>
      </c>
      <c r="M167" s="46">
        <f t="shared" si="50"/>
        <v>13</v>
      </c>
      <c r="N167" s="46">
        <f t="shared" si="51"/>
        <v>9</v>
      </c>
      <c r="O167" s="46">
        <f t="shared" si="52"/>
        <v>20</v>
      </c>
      <c r="P167" s="276">
        <f t="shared" si="47"/>
        <v>29</v>
      </c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77"/>
      <c r="AK167" s="77"/>
      <c r="AL167" s="77"/>
      <c r="AM167" s="77"/>
      <c r="AN167" s="77"/>
      <c r="AO167" s="77"/>
      <c r="AP167" s="77"/>
      <c r="AQ167" s="77"/>
      <c r="AR167" s="77"/>
      <c r="AS167" s="77"/>
      <c r="AT167" s="77"/>
      <c r="AU167" s="77"/>
      <c r="AV167" s="77"/>
      <c r="AW167" s="77"/>
      <c r="AX167" s="77"/>
      <c r="AY167" s="77"/>
      <c r="AZ167" s="77"/>
      <c r="BA167" s="77"/>
    </row>
    <row r="168" spans="1:16" ht="12.75">
      <c r="A168" s="64" t="s">
        <v>202</v>
      </c>
      <c r="B168" s="75" t="s">
        <v>203</v>
      </c>
      <c r="C168" s="144" t="s">
        <v>87</v>
      </c>
      <c r="D168" s="365"/>
      <c r="E168" s="53">
        <v>0</v>
      </c>
      <c r="F168" s="54">
        <v>0</v>
      </c>
      <c r="G168" s="46">
        <f t="shared" si="48"/>
        <v>0</v>
      </c>
      <c r="H168" s="47">
        <v>0</v>
      </c>
      <c r="I168" s="47">
        <v>0</v>
      </c>
      <c r="J168" s="46">
        <f t="shared" si="49"/>
        <v>0</v>
      </c>
      <c r="K168" s="47">
        <v>0</v>
      </c>
      <c r="L168" s="47">
        <v>0</v>
      </c>
      <c r="M168" s="46">
        <f t="shared" si="50"/>
        <v>0</v>
      </c>
      <c r="N168" s="46">
        <f t="shared" si="51"/>
        <v>0</v>
      </c>
      <c r="O168" s="46">
        <f t="shared" si="52"/>
        <v>0</v>
      </c>
      <c r="P168" s="276">
        <f t="shared" si="47"/>
        <v>0</v>
      </c>
    </row>
    <row r="169" spans="1:53" s="8" customFormat="1" ht="12.75">
      <c r="A169" s="464" t="s">
        <v>103</v>
      </c>
      <c r="B169" s="443" t="s">
        <v>96</v>
      </c>
      <c r="C169" s="444" t="s">
        <v>87</v>
      </c>
      <c r="D169" s="445"/>
      <c r="E169" s="465">
        <v>0</v>
      </c>
      <c r="F169" s="466">
        <v>0</v>
      </c>
      <c r="G169" s="448">
        <f t="shared" si="48"/>
        <v>0</v>
      </c>
      <c r="H169" s="449">
        <v>0</v>
      </c>
      <c r="I169" s="449">
        <v>0</v>
      </c>
      <c r="J169" s="448">
        <f t="shared" si="49"/>
        <v>0</v>
      </c>
      <c r="K169" s="449">
        <v>10</v>
      </c>
      <c r="L169" s="449">
        <v>9</v>
      </c>
      <c r="M169" s="448">
        <f t="shared" si="50"/>
        <v>19</v>
      </c>
      <c r="N169" s="448">
        <f t="shared" si="51"/>
        <v>10</v>
      </c>
      <c r="O169" s="448">
        <f t="shared" si="52"/>
        <v>9</v>
      </c>
      <c r="P169" s="450">
        <f t="shared" si="47"/>
        <v>19</v>
      </c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  <c r="AN169" s="77"/>
      <c r="AO169" s="77"/>
      <c r="AP169" s="77"/>
      <c r="AQ169" s="77"/>
      <c r="AR169" s="77"/>
      <c r="AS169" s="77"/>
      <c r="AT169" s="77"/>
      <c r="AU169" s="77"/>
      <c r="AV169" s="77"/>
      <c r="AW169" s="77"/>
      <c r="AX169" s="77"/>
      <c r="AY169" s="77"/>
      <c r="AZ169" s="77"/>
      <c r="BA169" s="77"/>
    </row>
    <row r="170" spans="1:53" s="452" customFormat="1" ht="12.75">
      <c r="A170" s="442" t="s">
        <v>231</v>
      </c>
      <c r="B170" s="443" t="s">
        <v>92</v>
      </c>
      <c r="C170" s="444" t="s">
        <v>93</v>
      </c>
      <c r="D170" s="445"/>
      <c r="E170" s="446">
        <v>0</v>
      </c>
      <c r="F170" s="447">
        <v>0</v>
      </c>
      <c r="G170" s="448">
        <f t="shared" si="48"/>
        <v>0</v>
      </c>
      <c r="H170" s="449">
        <v>0</v>
      </c>
      <c r="I170" s="449">
        <v>0</v>
      </c>
      <c r="J170" s="448">
        <f t="shared" si="49"/>
        <v>0</v>
      </c>
      <c r="K170" s="449">
        <v>8</v>
      </c>
      <c r="L170" s="449">
        <v>2</v>
      </c>
      <c r="M170" s="448">
        <f t="shared" si="50"/>
        <v>10</v>
      </c>
      <c r="N170" s="448">
        <f t="shared" si="51"/>
        <v>8</v>
      </c>
      <c r="O170" s="448">
        <f t="shared" si="52"/>
        <v>2</v>
      </c>
      <c r="P170" s="450">
        <f t="shared" si="47"/>
        <v>10</v>
      </c>
      <c r="Q170" s="451"/>
      <c r="R170" s="451"/>
      <c r="S170" s="451"/>
      <c r="T170" s="451"/>
      <c r="U170" s="451"/>
      <c r="V170" s="451"/>
      <c r="W170" s="451"/>
      <c r="X170" s="451"/>
      <c r="Y170" s="451"/>
      <c r="Z170" s="451"/>
      <c r="AA170" s="451"/>
      <c r="AB170" s="451"/>
      <c r="AC170" s="451"/>
      <c r="AD170" s="451"/>
      <c r="AE170" s="451"/>
      <c r="AF170" s="451"/>
      <c r="AG170" s="451"/>
      <c r="AH170" s="451"/>
      <c r="AI170" s="451"/>
      <c r="AJ170" s="451"/>
      <c r="AK170" s="451"/>
      <c r="AL170" s="451"/>
      <c r="AM170" s="451"/>
      <c r="AN170" s="451"/>
      <c r="AO170" s="451"/>
      <c r="AP170" s="451"/>
      <c r="AQ170" s="451"/>
      <c r="AR170" s="451"/>
      <c r="AS170" s="451"/>
      <c r="AT170" s="451"/>
      <c r="AU170" s="451"/>
      <c r="AV170" s="451"/>
      <c r="AW170" s="451"/>
      <c r="AX170" s="451"/>
      <c r="AY170" s="451"/>
      <c r="AZ170" s="451"/>
      <c r="BA170" s="451"/>
    </row>
    <row r="171" spans="1:53" s="8" customFormat="1" ht="13.5" thickBot="1">
      <c r="A171" s="389" t="s">
        <v>104</v>
      </c>
      <c r="B171" s="390" t="s">
        <v>98</v>
      </c>
      <c r="C171" s="391" t="s">
        <v>87</v>
      </c>
      <c r="D171" s="392"/>
      <c r="E171" s="205">
        <v>0</v>
      </c>
      <c r="F171" s="206">
        <v>0</v>
      </c>
      <c r="G171" s="46">
        <f t="shared" si="48"/>
        <v>0</v>
      </c>
      <c r="H171" s="206">
        <v>0</v>
      </c>
      <c r="I171" s="206">
        <v>0</v>
      </c>
      <c r="J171" s="46">
        <f t="shared" si="49"/>
        <v>0</v>
      </c>
      <c r="K171" s="206">
        <v>2</v>
      </c>
      <c r="L171" s="206">
        <v>2</v>
      </c>
      <c r="M171" s="46">
        <f t="shared" si="50"/>
        <v>4</v>
      </c>
      <c r="N171" s="46">
        <f t="shared" si="51"/>
        <v>2</v>
      </c>
      <c r="O171" s="46">
        <f t="shared" si="52"/>
        <v>2</v>
      </c>
      <c r="P171" s="393">
        <f t="shared" si="47"/>
        <v>4</v>
      </c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AI171" s="77"/>
      <c r="AJ171" s="77"/>
      <c r="AK171" s="77"/>
      <c r="AL171" s="77"/>
      <c r="AM171" s="77"/>
      <c r="AN171" s="77"/>
      <c r="AO171" s="77"/>
      <c r="AP171" s="77"/>
      <c r="AQ171" s="77"/>
      <c r="AR171" s="77"/>
      <c r="AS171" s="77"/>
      <c r="AT171" s="77"/>
      <c r="AU171" s="77"/>
      <c r="AV171" s="77"/>
      <c r="AW171" s="77"/>
      <c r="AX171" s="77"/>
      <c r="AY171" s="77"/>
      <c r="AZ171" s="77"/>
      <c r="BA171" s="77"/>
    </row>
    <row r="172" spans="1:53" s="8" customFormat="1" ht="13.5" thickBot="1">
      <c r="A172" s="555" t="s">
        <v>34</v>
      </c>
      <c r="B172" s="555"/>
      <c r="C172" s="555"/>
      <c r="D172" s="555"/>
      <c r="E172" s="185">
        <f aca="true" t="shared" si="53" ref="E172:P172">SUM(E163:E171)</f>
        <v>25</v>
      </c>
      <c r="F172" s="185">
        <f t="shared" si="53"/>
        <v>22</v>
      </c>
      <c r="G172" s="185">
        <f t="shared" si="53"/>
        <v>47</v>
      </c>
      <c r="H172" s="185">
        <f t="shared" si="53"/>
        <v>12</v>
      </c>
      <c r="I172" s="185">
        <f t="shared" si="53"/>
        <v>24</v>
      </c>
      <c r="J172" s="185">
        <f t="shared" si="53"/>
        <v>36</v>
      </c>
      <c r="K172" s="185">
        <f t="shared" si="53"/>
        <v>28</v>
      </c>
      <c r="L172" s="185">
        <f t="shared" si="53"/>
        <v>27</v>
      </c>
      <c r="M172" s="185">
        <f t="shared" si="53"/>
        <v>55</v>
      </c>
      <c r="N172" s="185">
        <f t="shared" si="53"/>
        <v>40</v>
      </c>
      <c r="O172" s="185">
        <f t="shared" si="53"/>
        <v>51</v>
      </c>
      <c r="P172" s="185">
        <f t="shared" si="53"/>
        <v>91</v>
      </c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  <c r="AO172" s="77"/>
      <c r="AP172" s="77"/>
      <c r="AQ172" s="77"/>
      <c r="AR172" s="77"/>
      <c r="AS172" s="77"/>
      <c r="AT172" s="77"/>
      <c r="AU172" s="77"/>
      <c r="AV172" s="77"/>
      <c r="AW172" s="77"/>
      <c r="AX172" s="77"/>
      <c r="AY172" s="77"/>
      <c r="AZ172" s="77"/>
      <c r="BA172" s="77"/>
    </row>
    <row r="173" spans="1:16" ht="13.5" thickBot="1">
      <c r="A173" s="138"/>
      <c r="B173" s="138"/>
      <c r="C173" s="138"/>
      <c r="D173" s="138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1:16" ht="12" customHeight="1" thickBot="1">
      <c r="A174" s="175" t="s">
        <v>47</v>
      </c>
      <c r="B174" s="176" t="s">
        <v>51</v>
      </c>
      <c r="C174" s="177" t="s">
        <v>9</v>
      </c>
      <c r="D174" s="211"/>
      <c r="E174" s="179" t="s">
        <v>15</v>
      </c>
      <c r="F174" s="179" t="s">
        <v>16</v>
      </c>
      <c r="G174" s="179" t="s">
        <v>17</v>
      </c>
      <c r="H174" s="179" t="s">
        <v>15</v>
      </c>
      <c r="I174" s="179" t="s">
        <v>16</v>
      </c>
      <c r="J174" s="179" t="s">
        <v>17</v>
      </c>
      <c r="K174" s="179" t="s">
        <v>15</v>
      </c>
      <c r="L174" s="179" t="s">
        <v>16</v>
      </c>
      <c r="M174" s="179" t="s">
        <v>17</v>
      </c>
      <c r="N174" s="179" t="s">
        <v>15</v>
      </c>
      <c r="O174" s="179" t="s">
        <v>16</v>
      </c>
      <c r="P174" s="179" t="s">
        <v>17</v>
      </c>
    </row>
    <row r="175" spans="1:16" ht="12.75">
      <c r="A175" s="467" t="s">
        <v>40</v>
      </c>
      <c r="B175" s="468" t="s">
        <v>235</v>
      </c>
      <c r="C175" s="469" t="s">
        <v>87</v>
      </c>
      <c r="D175" s="470"/>
      <c r="E175" s="471">
        <v>10</v>
      </c>
      <c r="F175" s="519">
        <v>10</v>
      </c>
      <c r="G175" s="519">
        <f>SUM(E175:F175)</f>
        <v>20</v>
      </c>
      <c r="H175" s="519">
        <v>9</v>
      </c>
      <c r="I175" s="519">
        <v>7</v>
      </c>
      <c r="J175" s="519">
        <f>SUM(H175:I175)</f>
        <v>16</v>
      </c>
      <c r="K175" s="519">
        <v>0</v>
      </c>
      <c r="L175" s="519">
        <v>0</v>
      </c>
      <c r="M175" s="519">
        <f>SUM(K175:L175)</f>
        <v>0</v>
      </c>
      <c r="N175" s="519">
        <f>SUM(H175,K175)</f>
        <v>9</v>
      </c>
      <c r="O175" s="519">
        <f>SUM(I175,L175)</f>
        <v>7</v>
      </c>
      <c r="P175" s="520">
        <f>SUM(N175:O175)</f>
        <v>16</v>
      </c>
    </row>
    <row r="176" spans="1:16" ht="26.25" thickBot="1">
      <c r="A176" s="40" t="s">
        <v>105</v>
      </c>
      <c r="B176" s="41" t="s">
        <v>106</v>
      </c>
      <c r="C176" s="258" t="s">
        <v>107</v>
      </c>
      <c r="D176" s="230"/>
      <c r="E176" s="224">
        <v>0</v>
      </c>
      <c r="F176" s="46">
        <v>0</v>
      </c>
      <c r="G176" s="453">
        <f>SUM(E176:F176)</f>
        <v>0</v>
      </c>
      <c r="H176" s="454">
        <v>0</v>
      </c>
      <c r="I176" s="454">
        <v>0</v>
      </c>
      <c r="J176" s="453">
        <f>SUM(H176:I176)</f>
        <v>0</v>
      </c>
      <c r="K176" s="454">
        <v>0</v>
      </c>
      <c r="L176" s="454">
        <v>0</v>
      </c>
      <c r="M176" s="453">
        <f>SUM(K176:L176)</f>
        <v>0</v>
      </c>
      <c r="N176" s="453">
        <f>SUM(H176,K176)</f>
        <v>0</v>
      </c>
      <c r="O176" s="453">
        <f>SUM(I176,L176)</f>
        <v>0</v>
      </c>
      <c r="P176" s="521">
        <f>SUM(N176:O176)</f>
        <v>0</v>
      </c>
    </row>
    <row r="177" spans="1:16" ht="13.5" thickBot="1">
      <c r="A177" s="555" t="s">
        <v>34</v>
      </c>
      <c r="B177" s="555"/>
      <c r="C177" s="555"/>
      <c r="D177" s="556"/>
      <c r="E177" s="183">
        <f>E175</f>
        <v>10</v>
      </c>
      <c r="F177" s="183">
        <f aca="true" t="shared" si="54" ref="F177:P177">F175</f>
        <v>10</v>
      </c>
      <c r="G177" s="183">
        <f t="shared" si="54"/>
        <v>20</v>
      </c>
      <c r="H177" s="183">
        <f t="shared" si="54"/>
        <v>9</v>
      </c>
      <c r="I177" s="183">
        <f t="shared" si="54"/>
        <v>7</v>
      </c>
      <c r="J177" s="183">
        <f t="shared" si="54"/>
        <v>16</v>
      </c>
      <c r="K177" s="183">
        <f t="shared" si="54"/>
        <v>0</v>
      </c>
      <c r="L177" s="183">
        <f t="shared" si="54"/>
        <v>0</v>
      </c>
      <c r="M177" s="183">
        <f t="shared" si="54"/>
        <v>0</v>
      </c>
      <c r="N177" s="183">
        <f t="shared" si="54"/>
        <v>9</v>
      </c>
      <c r="O177" s="183">
        <f t="shared" si="54"/>
        <v>7</v>
      </c>
      <c r="P177" s="183">
        <f t="shared" si="54"/>
        <v>16</v>
      </c>
    </row>
    <row r="178" spans="1:16" ht="13.5" thickBot="1">
      <c r="A178" s="557" t="s">
        <v>49</v>
      </c>
      <c r="B178" s="557"/>
      <c r="C178" s="557"/>
      <c r="D178" s="558"/>
      <c r="E178" s="187">
        <f aca="true" t="shared" si="55" ref="E178:P178">SUM(E160,E172,E177)</f>
        <v>355</v>
      </c>
      <c r="F178" s="187">
        <f t="shared" si="55"/>
        <v>397</v>
      </c>
      <c r="G178" s="187">
        <f t="shared" si="55"/>
        <v>752</v>
      </c>
      <c r="H178" s="187">
        <f t="shared" si="55"/>
        <v>318</v>
      </c>
      <c r="I178" s="187">
        <f t="shared" si="55"/>
        <v>350</v>
      </c>
      <c r="J178" s="187">
        <f t="shared" si="55"/>
        <v>668</v>
      </c>
      <c r="K178" s="187">
        <f t="shared" si="55"/>
        <v>2057</v>
      </c>
      <c r="L178" s="187">
        <f t="shared" si="55"/>
        <v>2070</v>
      </c>
      <c r="M178" s="187">
        <f t="shared" si="55"/>
        <v>4127</v>
      </c>
      <c r="N178" s="187">
        <f t="shared" si="55"/>
        <v>2375</v>
      </c>
      <c r="O178" s="187">
        <f t="shared" si="55"/>
        <v>2420</v>
      </c>
      <c r="P178" s="187">
        <f t="shared" si="55"/>
        <v>4795</v>
      </c>
    </row>
    <row r="179" ht="15.75" thickBot="1"/>
    <row r="180" spans="1:16" ht="9.75" customHeight="1" thickBot="1">
      <c r="A180" s="567" t="s">
        <v>108</v>
      </c>
      <c r="B180" s="567"/>
      <c r="C180" s="567"/>
      <c r="D180" s="567"/>
      <c r="E180" s="567"/>
      <c r="F180" s="567"/>
      <c r="G180" s="567"/>
      <c r="H180" s="577" t="s">
        <v>6</v>
      </c>
      <c r="I180" s="577"/>
      <c r="J180" s="577"/>
      <c r="K180" s="577"/>
      <c r="L180" s="577"/>
      <c r="M180" s="577"/>
      <c r="N180" s="577"/>
      <c r="O180" s="577"/>
      <c r="P180" s="577"/>
    </row>
    <row r="181" spans="1:16" ht="13.5" thickBot="1">
      <c r="A181" s="175" t="s">
        <v>7</v>
      </c>
      <c r="B181" s="176" t="s">
        <v>51</v>
      </c>
      <c r="C181" s="177" t="s">
        <v>9</v>
      </c>
      <c r="D181" s="211"/>
      <c r="E181" s="570" t="s">
        <v>10</v>
      </c>
      <c r="F181" s="570"/>
      <c r="G181" s="570"/>
      <c r="H181" s="576" t="s">
        <v>11</v>
      </c>
      <c r="I181" s="570"/>
      <c r="J181" s="570"/>
      <c r="K181" s="570" t="s">
        <v>12</v>
      </c>
      <c r="L181" s="570"/>
      <c r="M181" s="570"/>
      <c r="N181" s="570" t="s">
        <v>13</v>
      </c>
      <c r="O181" s="570"/>
      <c r="P181" s="570"/>
    </row>
    <row r="182" spans="1:16" ht="13.5" thickBot="1">
      <c r="A182" s="175" t="s">
        <v>14</v>
      </c>
      <c r="B182" s="178"/>
      <c r="C182" s="178"/>
      <c r="D182" s="211"/>
      <c r="E182" s="179" t="s">
        <v>15</v>
      </c>
      <c r="F182" s="179" t="s">
        <v>16</v>
      </c>
      <c r="G182" s="179" t="s">
        <v>17</v>
      </c>
      <c r="H182" s="179" t="s">
        <v>15</v>
      </c>
      <c r="I182" s="179" t="s">
        <v>16</v>
      </c>
      <c r="J182" s="179" t="s">
        <v>17</v>
      </c>
      <c r="K182" s="179" t="s">
        <v>15</v>
      </c>
      <c r="L182" s="179" t="s">
        <v>16</v>
      </c>
      <c r="M182" s="179" t="s">
        <v>17</v>
      </c>
      <c r="N182" s="179" t="s">
        <v>15</v>
      </c>
      <c r="O182" s="179" t="s">
        <v>16</v>
      </c>
      <c r="P182" s="179" t="s">
        <v>17</v>
      </c>
    </row>
    <row r="183" spans="1:16" ht="12.75">
      <c r="A183" s="158" t="s">
        <v>169</v>
      </c>
      <c r="B183" s="37" t="s">
        <v>110</v>
      </c>
      <c r="C183" s="160" t="s">
        <v>111</v>
      </c>
      <c r="D183" s="233"/>
      <c r="E183" s="234">
        <v>0</v>
      </c>
      <c r="F183" s="20">
        <v>0</v>
      </c>
      <c r="G183" s="20">
        <f>SUM(E183:F183)</f>
        <v>0</v>
      </c>
      <c r="H183" s="16">
        <v>0</v>
      </c>
      <c r="I183" s="16">
        <v>0</v>
      </c>
      <c r="J183" s="16">
        <f>SUM(H183:I183)</f>
        <v>0</v>
      </c>
      <c r="K183" s="16">
        <v>0</v>
      </c>
      <c r="L183" s="16">
        <v>0</v>
      </c>
      <c r="M183" s="16">
        <f>SUM(K183:L183)</f>
        <v>0</v>
      </c>
      <c r="N183" s="16">
        <f>SUM(H183,K183)</f>
        <v>0</v>
      </c>
      <c r="O183" s="16">
        <f>SUM(I183,L183)</f>
        <v>0</v>
      </c>
      <c r="P183" s="17">
        <f>SUM(N183:O183)</f>
        <v>0</v>
      </c>
    </row>
    <row r="184" spans="1:16" ht="13.5" thickBot="1">
      <c r="A184" s="15" t="s">
        <v>109</v>
      </c>
      <c r="B184" s="50" t="s">
        <v>110</v>
      </c>
      <c r="C184" s="133" t="s">
        <v>111</v>
      </c>
      <c r="D184" s="12"/>
      <c r="E184" s="235">
        <v>21</v>
      </c>
      <c r="F184" s="108">
        <v>4</v>
      </c>
      <c r="G184" s="108">
        <f>SUM(E184:F184)</f>
        <v>25</v>
      </c>
      <c r="H184" s="24">
        <v>21</v>
      </c>
      <c r="I184" s="24">
        <v>4</v>
      </c>
      <c r="J184" s="16">
        <f>SUM(H184:I184)</f>
        <v>25</v>
      </c>
      <c r="K184" s="24">
        <v>334</v>
      </c>
      <c r="L184" s="24">
        <v>61</v>
      </c>
      <c r="M184" s="108">
        <f>SUM(K184:L184)</f>
        <v>395</v>
      </c>
      <c r="N184" s="24">
        <f>SUM(H184,K184)</f>
        <v>355</v>
      </c>
      <c r="O184" s="24">
        <f>SUM(I184,L184)</f>
        <v>65</v>
      </c>
      <c r="P184" s="188">
        <f>SUM(N184:O184)</f>
        <v>420</v>
      </c>
    </row>
    <row r="185" spans="1:53" s="8" customFormat="1" ht="13.5" thickBot="1">
      <c r="A185" s="591" t="s">
        <v>34</v>
      </c>
      <c r="B185" s="591"/>
      <c r="C185" s="591"/>
      <c r="D185" s="592"/>
      <c r="E185" s="181">
        <f aca="true" t="shared" si="56" ref="E185:P185">SUM(E183:E184)</f>
        <v>21</v>
      </c>
      <c r="F185" s="181">
        <f t="shared" si="56"/>
        <v>4</v>
      </c>
      <c r="G185" s="181">
        <f t="shared" si="56"/>
        <v>25</v>
      </c>
      <c r="H185" s="181">
        <f t="shared" si="56"/>
        <v>21</v>
      </c>
      <c r="I185" s="181">
        <f t="shared" si="56"/>
        <v>4</v>
      </c>
      <c r="J185" s="181">
        <f t="shared" si="56"/>
        <v>25</v>
      </c>
      <c r="K185" s="181">
        <f t="shared" si="56"/>
        <v>334</v>
      </c>
      <c r="L185" s="181">
        <f t="shared" si="56"/>
        <v>61</v>
      </c>
      <c r="M185" s="181">
        <f t="shared" si="56"/>
        <v>395</v>
      </c>
      <c r="N185" s="181">
        <f t="shared" si="56"/>
        <v>355</v>
      </c>
      <c r="O185" s="181">
        <f t="shared" si="56"/>
        <v>65</v>
      </c>
      <c r="P185" s="181">
        <f t="shared" si="56"/>
        <v>420</v>
      </c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7"/>
      <c r="AE185" s="77"/>
      <c r="AF185" s="77"/>
      <c r="AG185" s="77"/>
      <c r="AH185" s="77"/>
      <c r="AI185" s="77"/>
      <c r="AJ185" s="77"/>
      <c r="AK185" s="77"/>
      <c r="AL185" s="77"/>
      <c r="AM185" s="77"/>
      <c r="AN185" s="77"/>
      <c r="AO185" s="77"/>
      <c r="AP185" s="77"/>
      <c r="AQ185" s="77"/>
      <c r="AR185" s="77"/>
      <c r="AS185" s="77"/>
      <c r="AT185" s="77"/>
      <c r="AU185" s="77"/>
      <c r="AV185" s="77"/>
      <c r="AW185" s="77"/>
      <c r="AX185" s="77"/>
      <c r="AY185" s="77"/>
      <c r="AZ185" s="77"/>
      <c r="BA185" s="77"/>
    </row>
    <row r="186" spans="1:53" s="8" customFormat="1" ht="13.5" thickBot="1">
      <c r="A186" s="76"/>
      <c r="B186" s="76"/>
      <c r="C186" s="76"/>
      <c r="D186" s="76"/>
      <c r="E186" s="110"/>
      <c r="F186" s="110"/>
      <c r="G186" s="122"/>
      <c r="H186" s="110"/>
      <c r="I186" s="110"/>
      <c r="J186" s="122"/>
      <c r="K186" s="110"/>
      <c r="L186" s="110"/>
      <c r="M186" s="122"/>
      <c r="N186" s="110"/>
      <c r="O186" s="110"/>
      <c r="P186" s="122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  <c r="AD186" s="77"/>
      <c r="AE186" s="77"/>
      <c r="AF186" s="77"/>
      <c r="AG186" s="77"/>
      <c r="AH186" s="77"/>
      <c r="AI186" s="77"/>
      <c r="AJ186" s="77"/>
      <c r="AK186" s="77"/>
      <c r="AL186" s="77"/>
      <c r="AM186" s="77"/>
      <c r="AN186" s="77"/>
      <c r="AO186" s="77"/>
      <c r="AP186" s="77"/>
      <c r="AQ186" s="77"/>
      <c r="AR186" s="77"/>
      <c r="AS186" s="77"/>
      <c r="AT186" s="77"/>
      <c r="AU186" s="77"/>
      <c r="AV186" s="77"/>
      <c r="AW186" s="77"/>
      <c r="AX186" s="77"/>
      <c r="AY186" s="77"/>
      <c r="AZ186" s="77"/>
      <c r="BA186" s="77"/>
    </row>
    <row r="187" spans="1:16" ht="14.25" customHeight="1" thickBot="1">
      <c r="A187" s="175" t="s">
        <v>35</v>
      </c>
      <c r="B187" s="176" t="s">
        <v>51</v>
      </c>
      <c r="C187" s="177" t="s">
        <v>9</v>
      </c>
      <c r="D187" s="211"/>
      <c r="E187" s="179" t="s">
        <v>15</v>
      </c>
      <c r="F187" s="179" t="s">
        <v>16</v>
      </c>
      <c r="G187" s="179" t="s">
        <v>17</v>
      </c>
      <c r="H187" s="179" t="s">
        <v>15</v>
      </c>
      <c r="I187" s="179" t="s">
        <v>16</v>
      </c>
      <c r="J187" s="179" t="s">
        <v>17</v>
      </c>
      <c r="K187" s="179" t="s">
        <v>15</v>
      </c>
      <c r="L187" s="179" t="s">
        <v>16</v>
      </c>
      <c r="M187" s="179" t="s">
        <v>17</v>
      </c>
      <c r="N187" s="179" t="s">
        <v>15</v>
      </c>
      <c r="O187" s="179" t="s">
        <v>16</v>
      </c>
      <c r="P187" s="179" t="s">
        <v>17</v>
      </c>
    </row>
    <row r="188" spans="1:16" ht="13.5" thickBot="1">
      <c r="A188" s="305" t="s">
        <v>231</v>
      </c>
      <c r="B188" s="56" t="s">
        <v>110</v>
      </c>
      <c r="C188" s="139" t="s">
        <v>112</v>
      </c>
      <c r="D188" s="236"/>
      <c r="E188" s="237">
        <v>0</v>
      </c>
      <c r="F188" s="131">
        <v>0</v>
      </c>
      <c r="G188" s="131">
        <f>SUM(E188:F188)</f>
        <v>0</v>
      </c>
      <c r="H188" s="131">
        <v>0</v>
      </c>
      <c r="I188" s="57">
        <v>0</v>
      </c>
      <c r="J188" s="131">
        <f>SUM(H188:I188)</f>
        <v>0</v>
      </c>
      <c r="K188" s="57">
        <v>9</v>
      </c>
      <c r="L188" s="57">
        <v>2</v>
      </c>
      <c r="M188" s="131">
        <f>SUM(K188:L188)</f>
        <v>11</v>
      </c>
      <c r="N188" s="57">
        <f>SUM(H188,K188)</f>
        <v>9</v>
      </c>
      <c r="O188" s="57">
        <f>SUM(I188,L188)</f>
        <v>2</v>
      </c>
      <c r="P188" s="140">
        <f>SUM(N188:O188)</f>
        <v>11</v>
      </c>
    </row>
    <row r="189" spans="1:53" s="8" customFormat="1" ht="13.5" thickBot="1">
      <c r="A189" s="562" t="s">
        <v>34</v>
      </c>
      <c r="B189" s="593"/>
      <c r="C189" s="593"/>
      <c r="D189" s="593"/>
      <c r="E189" s="136">
        <f>E188</f>
        <v>0</v>
      </c>
      <c r="F189" s="57">
        <f aca="true" t="shared" si="57" ref="F189:P189">F188</f>
        <v>0</v>
      </c>
      <c r="G189" s="57">
        <f t="shared" si="57"/>
        <v>0</v>
      </c>
      <c r="H189" s="57">
        <f t="shared" si="57"/>
        <v>0</v>
      </c>
      <c r="I189" s="57">
        <f t="shared" si="57"/>
        <v>0</v>
      </c>
      <c r="J189" s="57">
        <f t="shared" si="57"/>
        <v>0</v>
      </c>
      <c r="K189" s="57">
        <f t="shared" si="57"/>
        <v>9</v>
      </c>
      <c r="L189" s="57">
        <f t="shared" si="57"/>
        <v>2</v>
      </c>
      <c r="M189" s="57">
        <f t="shared" si="57"/>
        <v>11</v>
      </c>
      <c r="N189" s="57">
        <f t="shared" si="57"/>
        <v>9</v>
      </c>
      <c r="O189" s="57">
        <f t="shared" si="57"/>
        <v>2</v>
      </c>
      <c r="P189" s="137">
        <f t="shared" si="57"/>
        <v>11</v>
      </c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  <c r="AD189" s="77"/>
      <c r="AE189" s="77"/>
      <c r="AF189" s="77"/>
      <c r="AG189" s="77"/>
      <c r="AH189" s="77"/>
      <c r="AI189" s="77"/>
      <c r="AJ189" s="77"/>
      <c r="AK189" s="77"/>
      <c r="AL189" s="77"/>
      <c r="AM189" s="77"/>
      <c r="AN189" s="77"/>
      <c r="AO189" s="77"/>
      <c r="AP189" s="77"/>
      <c r="AQ189" s="77"/>
      <c r="AR189" s="77"/>
      <c r="AS189" s="77"/>
      <c r="AT189" s="77"/>
      <c r="AU189" s="77"/>
      <c r="AV189" s="77"/>
      <c r="AW189" s="77"/>
      <c r="AX189" s="77"/>
      <c r="AY189" s="77"/>
      <c r="AZ189" s="77"/>
      <c r="BA189" s="77"/>
    </row>
    <row r="190" ht="15.75" thickBot="1"/>
    <row r="191" spans="1:53" s="141" customFormat="1" ht="13.5" customHeight="1" thickBot="1">
      <c r="A191" s="175" t="s">
        <v>47</v>
      </c>
      <c r="B191" s="176" t="s">
        <v>51</v>
      </c>
      <c r="C191" s="177" t="s">
        <v>9</v>
      </c>
      <c r="D191" s="211"/>
      <c r="E191" s="179" t="s">
        <v>15</v>
      </c>
      <c r="F191" s="179" t="s">
        <v>16</v>
      </c>
      <c r="G191" s="179" t="s">
        <v>17</v>
      </c>
      <c r="H191" s="179" t="s">
        <v>15</v>
      </c>
      <c r="I191" s="179" t="s">
        <v>16</v>
      </c>
      <c r="J191" s="179" t="s">
        <v>17</v>
      </c>
      <c r="K191" s="179" t="s">
        <v>15</v>
      </c>
      <c r="L191" s="179" t="s">
        <v>16</v>
      </c>
      <c r="M191" s="179" t="s">
        <v>17</v>
      </c>
      <c r="N191" s="179" t="s">
        <v>15</v>
      </c>
      <c r="O191" s="179" t="s">
        <v>16</v>
      </c>
      <c r="P191" s="179" t="s">
        <v>17</v>
      </c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  <c r="AY191" s="70"/>
      <c r="AZ191" s="70"/>
      <c r="BA191" s="70"/>
    </row>
    <row r="192" spans="1:16" ht="26.25" thickBot="1">
      <c r="A192" s="472" t="s">
        <v>227</v>
      </c>
      <c r="B192" s="473" t="s">
        <v>110</v>
      </c>
      <c r="C192" s="474" t="s">
        <v>112</v>
      </c>
      <c r="D192" s="475"/>
      <c r="E192" s="476">
        <v>0</v>
      </c>
      <c r="F192" s="477">
        <v>0</v>
      </c>
      <c r="G192" s="477">
        <f>SUM(E192:F192)</f>
        <v>0</v>
      </c>
      <c r="H192" s="477">
        <v>0</v>
      </c>
      <c r="I192" s="478">
        <v>0</v>
      </c>
      <c r="J192" s="477">
        <f>SUM(H192:I192)</f>
        <v>0</v>
      </c>
      <c r="K192" s="478">
        <v>1</v>
      </c>
      <c r="L192" s="478">
        <v>0</v>
      </c>
      <c r="M192" s="477">
        <f>SUM(K192:L192)</f>
        <v>1</v>
      </c>
      <c r="N192" s="478">
        <f>SUM(H192,K192)</f>
        <v>1</v>
      </c>
      <c r="O192" s="478">
        <f>SUM(I192,L192)</f>
        <v>0</v>
      </c>
      <c r="P192" s="479">
        <f>SUM(N192:O192)</f>
        <v>1</v>
      </c>
    </row>
    <row r="193" spans="1:53" s="483" customFormat="1" ht="13.5" thickBot="1">
      <c r="A193" s="599" t="s">
        <v>34</v>
      </c>
      <c r="B193" s="600"/>
      <c r="C193" s="600"/>
      <c r="D193" s="600"/>
      <c r="E193" s="480">
        <f>E192</f>
        <v>0</v>
      </c>
      <c r="F193" s="478">
        <f aca="true" t="shared" si="58" ref="F193:P193">F192</f>
        <v>0</v>
      </c>
      <c r="G193" s="478">
        <f t="shared" si="58"/>
        <v>0</v>
      </c>
      <c r="H193" s="478">
        <f t="shared" si="58"/>
        <v>0</v>
      </c>
      <c r="I193" s="478">
        <f t="shared" si="58"/>
        <v>0</v>
      </c>
      <c r="J193" s="478">
        <f t="shared" si="58"/>
        <v>0</v>
      </c>
      <c r="K193" s="478">
        <f t="shared" si="58"/>
        <v>1</v>
      </c>
      <c r="L193" s="478">
        <f t="shared" si="58"/>
        <v>0</v>
      </c>
      <c r="M193" s="478">
        <f t="shared" si="58"/>
        <v>1</v>
      </c>
      <c r="N193" s="478">
        <f t="shared" si="58"/>
        <v>1</v>
      </c>
      <c r="O193" s="478">
        <f t="shared" si="58"/>
        <v>0</v>
      </c>
      <c r="P193" s="481">
        <f t="shared" si="58"/>
        <v>1</v>
      </c>
      <c r="Q193" s="482"/>
      <c r="R193" s="482"/>
      <c r="S193" s="482"/>
      <c r="T193" s="482"/>
      <c r="U193" s="482"/>
      <c r="V193" s="482"/>
      <c r="W193" s="482"/>
      <c r="X193" s="482"/>
      <c r="Y193" s="482"/>
      <c r="Z193" s="482"/>
      <c r="AA193" s="482"/>
      <c r="AB193" s="482"/>
      <c r="AC193" s="482"/>
      <c r="AD193" s="482"/>
      <c r="AE193" s="482"/>
      <c r="AF193" s="482"/>
      <c r="AG193" s="482"/>
      <c r="AH193" s="482"/>
      <c r="AI193" s="482"/>
      <c r="AJ193" s="482"/>
      <c r="AK193" s="482"/>
      <c r="AL193" s="482"/>
      <c r="AM193" s="482"/>
      <c r="AN193" s="482"/>
      <c r="AO193" s="482"/>
      <c r="AP193" s="482"/>
      <c r="AQ193" s="482"/>
      <c r="AR193" s="482"/>
      <c r="AS193" s="482"/>
      <c r="AT193" s="482"/>
      <c r="AU193" s="482"/>
      <c r="AV193" s="482"/>
      <c r="AW193" s="482"/>
      <c r="AX193" s="482"/>
      <c r="AY193" s="482"/>
      <c r="AZ193" s="482"/>
      <c r="BA193" s="482"/>
    </row>
    <row r="194" spans="1:16" ht="12" customHeight="1" thickBot="1">
      <c r="A194" s="574" t="s">
        <v>49</v>
      </c>
      <c r="B194" s="574"/>
      <c r="C194" s="574"/>
      <c r="D194" s="575"/>
      <c r="E194" s="187">
        <f aca="true" t="shared" si="59" ref="E194:P194">E185+E189+E193</f>
        <v>21</v>
      </c>
      <c r="F194" s="187">
        <f t="shared" si="59"/>
        <v>4</v>
      </c>
      <c r="G194" s="187">
        <f t="shared" si="59"/>
        <v>25</v>
      </c>
      <c r="H194" s="187">
        <f t="shared" si="59"/>
        <v>21</v>
      </c>
      <c r="I194" s="187">
        <f t="shared" si="59"/>
        <v>4</v>
      </c>
      <c r="J194" s="187">
        <f t="shared" si="59"/>
        <v>25</v>
      </c>
      <c r="K194" s="187">
        <f t="shared" si="59"/>
        <v>344</v>
      </c>
      <c r="L194" s="187">
        <f t="shared" si="59"/>
        <v>63</v>
      </c>
      <c r="M194" s="187">
        <f t="shared" si="59"/>
        <v>407</v>
      </c>
      <c r="N194" s="187">
        <f t="shared" si="59"/>
        <v>365</v>
      </c>
      <c r="O194" s="187">
        <f t="shared" si="59"/>
        <v>67</v>
      </c>
      <c r="P194" s="187">
        <f t="shared" si="59"/>
        <v>432</v>
      </c>
    </row>
    <row r="195" spans="1:16" ht="12" customHeight="1" thickBot="1">
      <c r="A195" s="142"/>
      <c r="B195" s="142"/>
      <c r="C195" s="142"/>
      <c r="D195" s="142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</row>
    <row r="196" spans="1:16" s="307" customFormat="1" ht="8.25" customHeight="1" thickBot="1">
      <c r="A196" s="594" t="s">
        <v>113</v>
      </c>
      <c r="B196" s="595"/>
      <c r="C196" s="595"/>
      <c r="D196" s="595"/>
      <c r="E196" s="595"/>
      <c r="F196" s="595"/>
      <c r="G196" s="595"/>
      <c r="H196" s="586" t="s">
        <v>6</v>
      </c>
      <c r="I196" s="586"/>
      <c r="J196" s="586"/>
      <c r="K196" s="586"/>
      <c r="L196" s="586"/>
      <c r="M196" s="586"/>
      <c r="N196" s="586"/>
      <c r="O196" s="586"/>
      <c r="P196" s="587"/>
    </row>
    <row r="197" spans="1:16" ht="11.25" customHeight="1" thickBot="1">
      <c r="A197" s="420" t="s">
        <v>7</v>
      </c>
      <c r="B197" s="421" t="s">
        <v>51</v>
      </c>
      <c r="C197" s="420" t="s">
        <v>9</v>
      </c>
      <c r="D197" s="422"/>
      <c r="E197" s="588" t="s">
        <v>10</v>
      </c>
      <c r="F197" s="588"/>
      <c r="G197" s="588"/>
      <c r="H197" s="589" t="s">
        <v>11</v>
      </c>
      <c r="I197" s="588"/>
      <c r="J197" s="588"/>
      <c r="K197" s="588" t="s">
        <v>12</v>
      </c>
      <c r="L197" s="588"/>
      <c r="M197" s="588"/>
      <c r="N197" s="588" t="s">
        <v>13</v>
      </c>
      <c r="O197" s="588"/>
      <c r="P197" s="588"/>
    </row>
    <row r="198" spans="1:16" ht="11.25" customHeight="1" thickBot="1">
      <c r="A198" s="177" t="s">
        <v>14</v>
      </c>
      <c r="B198" s="314"/>
      <c r="C198" s="395"/>
      <c r="D198" s="313"/>
      <c r="E198" s="315" t="s">
        <v>15</v>
      </c>
      <c r="F198" s="315" t="s">
        <v>16</v>
      </c>
      <c r="G198" s="315" t="s">
        <v>17</v>
      </c>
      <c r="H198" s="315" t="s">
        <v>15</v>
      </c>
      <c r="I198" s="315" t="s">
        <v>16</v>
      </c>
      <c r="J198" s="315" t="s">
        <v>17</v>
      </c>
      <c r="K198" s="315" t="s">
        <v>15</v>
      </c>
      <c r="L198" s="315" t="s">
        <v>16</v>
      </c>
      <c r="M198" s="315" t="s">
        <v>17</v>
      </c>
      <c r="N198" s="315" t="s">
        <v>15</v>
      </c>
      <c r="O198" s="315" t="s">
        <v>16</v>
      </c>
      <c r="P198" s="315" t="s">
        <v>17</v>
      </c>
    </row>
    <row r="199" spans="1:53" s="336" customFormat="1" ht="12.75">
      <c r="A199" s="40" t="s">
        <v>114</v>
      </c>
      <c r="B199" s="37" t="s">
        <v>84</v>
      </c>
      <c r="C199" s="11" t="s">
        <v>21</v>
      </c>
      <c r="D199" s="396"/>
      <c r="E199" s="397">
        <v>0</v>
      </c>
      <c r="F199" s="109">
        <v>0</v>
      </c>
      <c r="G199" s="109">
        <f aca="true" t="shared" si="60" ref="G199:G208">SUM(E199:F199)</f>
        <v>0</v>
      </c>
      <c r="H199" s="109">
        <v>0</v>
      </c>
      <c r="I199" s="109">
        <v>0</v>
      </c>
      <c r="J199" s="109">
        <f>SUM(H199:I199)</f>
        <v>0</v>
      </c>
      <c r="K199" s="109">
        <v>40</v>
      </c>
      <c r="L199" s="109">
        <v>15</v>
      </c>
      <c r="M199" s="109">
        <f>SUM(K199:L199)</f>
        <v>55</v>
      </c>
      <c r="N199" s="109">
        <f>SUM(H199,K199)</f>
        <v>40</v>
      </c>
      <c r="O199" s="109">
        <f>SUM(I199,L199)</f>
        <v>15</v>
      </c>
      <c r="P199" s="157">
        <f aca="true" t="shared" si="61" ref="P199:P208">SUM(N199:O199)</f>
        <v>55</v>
      </c>
      <c r="Q199" s="335"/>
      <c r="R199" s="335"/>
      <c r="S199" s="335"/>
      <c r="T199" s="335"/>
      <c r="U199" s="335"/>
      <c r="V199" s="335"/>
      <c r="W199" s="335"/>
      <c r="X199" s="335"/>
      <c r="Y199" s="335"/>
      <c r="Z199" s="335"/>
      <c r="AA199" s="335"/>
      <c r="AB199" s="335"/>
      <c r="AC199" s="335"/>
      <c r="AD199" s="335"/>
      <c r="AE199" s="335"/>
      <c r="AF199" s="335"/>
      <c r="AG199" s="335"/>
      <c r="AH199" s="335"/>
      <c r="AI199" s="335"/>
      <c r="AJ199" s="335"/>
      <c r="AK199" s="335"/>
      <c r="AL199" s="335"/>
      <c r="AM199" s="335"/>
      <c r="AN199" s="335"/>
      <c r="AO199" s="335"/>
      <c r="AP199" s="335"/>
      <c r="AQ199" s="335"/>
      <c r="AR199" s="335"/>
      <c r="AS199" s="335"/>
      <c r="AT199" s="335"/>
      <c r="AU199" s="335"/>
      <c r="AV199" s="335"/>
      <c r="AW199" s="335"/>
      <c r="AX199" s="335"/>
      <c r="AY199" s="335"/>
      <c r="AZ199" s="335"/>
      <c r="BA199" s="335"/>
    </row>
    <row r="200" spans="1:53" s="329" customFormat="1" ht="12.75">
      <c r="A200" s="38" t="s">
        <v>184</v>
      </c>
      <c r="B200" s="51" t="s">
        <v>84</v>
      </c>
      <c r="C200" s="11" t="s">
        <v>21</v>
      </c>
      <c r="D200" s="398"/>
      <c r="E200" s="343">
        <v>0</v>
      </c>
      <c r="F200" s="58">
        <v>0</v>
      </c>
      <c r="G200" s="58">
        <f t="shared" si="60"/>
        <v>0</v>
      </c>
      <c r="H200" s="58">
        <v>0</v>
      </c>
      <c r="I200" s="58">
        <v>0</v>
      </c>
      <c r="J200" s="58">
        <f>SUM(H200:I200)</f>
        <v>0</v>
      </c>
      <c r="K200" s="58">
        <v>8</v>
      </c>
      <c r="L200" s="58">
        <v>4</v>
      </c>
      <c r="M200" s="58">
        <f>SUM(K200:L200)</f>
        <v>12</v>
      </c>
      <c r="N200" s="58">
        <f>SUM(H200,K200)</f>
        <v>8</v>
      </c>
      <c r="O200" s="58">
        <f>SUM(I200,L200)</f>
        <v>4</v>
      </c>
      <c r="P200" s="210">
        <f t="shared" si="61"/>
        <v>12</v>
      </c>
      <c r="Q200" s="328"/>
      <c r="R200" s="328"/>
      <c r="S200" s="328"/>
      <c r="T200" s="328"/>
      <c r="U200" s="328"/>
      <c r="V200" s="328"/>
      <c r="W200" s="328"/>
      <c r="X200" s="328"/>
      <c r="Y200" s="328"/>
      <c r="Z200" s="328"/>
      <c r="AA200" s="328"/>
      <c r="AB200" s="328"/>
      <c r="AC200" s="328"/>
      <c r="AD200" s="328"/>
      <c r="AE200" s="328"/>
      <c r="AF200" s="328"/>
      <c r="AG200" s="328"/>
      <c r="AH200" s="328"/>
      <c r="AI200" s="328"/>
      <c r="AJ200" s="328"/>
      <c r="AK200" s="328"/>
      <c r="AL200" s="328"/>
      <c r="AM200" s="328"/>
      <c r="AN200" s="328"/>
      <c r="AO200" s="328"/>
      <c r="AP200" s="328"/>
      <c r="AQ200" s="328"/>
      <c r="AR200" s="328"/>
      <c r="AS200" s="328"/>
      <c r="AT200" s="328"/>
      <c r="AU200" s="328"/>
      <c r="AV200" s="328"/>
      <c r="AW200" s="328"/>
      <c r="AX200" s="328"/>
      <c r="AY200" s="328"/>
      <c r="AZ200" s="328"/>
      <c r="BA200" s="328"/>
    </row>
    <row r="201" spans="1:53" s="329" customFormat="1" ht="24">
      <c r="A201" s="455" t="s">
        <v>115</v>
      </c>
      <c r="B201" s="51" t="s">
        <v>84</v>
      </c>
      <c r="C201" s="11" t="s">
        <v>21</v>
      </c>
      <c r="D201" s="398"/>
      <c r="E201" s="343">
        <v>3</v>
      </c>
      <c r="F201" s="58">
        <v>2</v>
      </c>
      <c r="G201" s="58">
        <f t="shared" si="60"/>
        <v>5</v>
      </c>
      <c r="H201" s="58">
        <v>3</v>
      </c>
      <c r="I201" s="58">
        <v>3</v>
      </c>
      <c r="J201" s="58">
        <f aca="true" t="shared" si="62" ref="J201:J208">SUM(H201:I201)</f>
        <v>6</v>
      </c>
      <c r="K201" s="58">
        <v>19</v>
      </c>
      <c r="L201" s="58">
        <v>26</v>
      </c>
      <c r="M201" s="58">
        <f>SUM(K201:L201)</f>
        <v>45</v>
      </c>
      <c r="N201" s="58">
        <f aca="true" t="shared" si="63" ref="N201:N208">SUM(H201,K201)</f>
        <v>22</v>
      </c>
      <c r="O201" s="58">
        <f aca="true" t="shared" si="64" ref="O201:O208">SUM(I201,L201)</f>
        <v>29</v>
      </c>
      <c r="P201" s="210">
        <f t="shared" si="61"/>
        <v>51</v>
      </c>
      <c r="Q201" s="328"/>
      <c r="R201" s="328"/>
      <c r="S201" s="328"/>
      <c r="T201" s="328"/>
      <c r="U201" s="328"/>
      <c r="V201" s="328"/>
      <c r="W201" s="328"/>
      <c r="X201" s="328"/>
      <c r="Y201" s="328"/>
      <c r="Z201" s="328"/>
      <c r="AA201" s="328"/>
      <c r="AB201" s="328"/>
      <c r="AC201" s="328"/>
      <c r="AD201" s="328"/>
      <c r="AE201" s="328"/>
      <c r="AF201" s="328"/>
      <c r="AG201" s="328"/>
      <c r="AH201" s="328"/>
      <c r="AI201" s="328"/>
      <c r="AJ201" s="328"/>
      <c r="AK201" s="328"/>
      <c r="AL201" s="328"/>
      <c r="AM201" s="328"/>
      <c r="AN201" s="328"/>
      <c r="AO201" s="328"/>
      <c r="AP201" s="328"/>
      <c r="AQ201" s="328"/>
      <c r="AR201" s="328"/>
      <c r="AS201" s="328"/>
      <c r="AT201" s="328"/>
      <c r="AU201" s="328"/>
      <c r="AV201" s="328"/>
      <c r="AW201" s="328"/>
      <c r="AX201" s="328"/>
      <c r="AY201" s="328"/>
      <c r="AZ201" s="328"/>
      <c r="BA201" s="328"/>
    </row>
    <row r="202" spans="1:53" s="329" customFormat="1" ht="24">
      <c r="A202" s="455" t="s">
        <v>193</v>
      </c>
      <c r="B202" s="39" t="s">
        <v>84</v>
      </c>
      <c r="C202" s="10" t="s">
        <v>21</v>
      </c>
      <c r="D202" s="399"/>
      <c r="E202" s="228">
        <v>0</v>
      </c>
      <c r="F202" s="48">
        <v>0</v>
      </c>
      <c r="G202" s="48">
        <f t="shared" si="60"/>
        <v>0</v>
      </c>
      <c r="H202" s="48">
        <v>0</v>
      </c>
      <c r="I202" s="48">
        <v>0</v>
      </c>
      <c r="J202" s="58">
        <f t="shared" si="62"/>
        <v>0</v>
      </c>
      <c r="K202" s="48">
        <v>6</v>
      </c>
      <c r="L202" s="48">
        <v>14</v>
      </c>
      <c r="M202" s="58">
        <f aca="true" t="shared" si="65" ref="M202:M208">SUM(K202:L202)</f>
        <v>20</v>
      </c>
      <c r="N202" s="58">
        <f t="shared" si="63"/>
        <v>6</v>
      </c>
      <c r="O202" s="48">
        <f t="shared" si="64"/>
        <v>14</v>
      </c>
      <c r="P202" s="49">
        <f t="shared" si="61"/>
        <v>20</v>
      </c>
      <c r="Q202" s="328"/>
      <c r="R202" s="328"/>
      <c r="S202" s="328"/>
      <c r="T202" s="328"/>
      <c r="U202" s="328"/>
      <c r="V202" s="328"/>
      <c r="W202" s="328"/>
      <c r="X202" s="328"/>
      <c r="Y202" s="328"/>
      <c r="Z202" s="328"/>
      <c r="AA202" s="328"/>
      <c r="AB202" s="328"/>
      <c r="AC202" s="328"/>
      <c r="AD202" s="328"/>
      <c r="AE202" s="328"/>
      <c r="AF202" s="328"/>
      <c r="AG202" s="328"/>
      <c r="AH202" s="328"/>
      <c r="AI202" s="328"/>
      <c r="AJ202" s="328"/>
      <c r="AK202" s="328"/>
      <c r="AL202" s="328"/>
      <c r="AM202" s="328"/>
      <c r="AN202" s="328"/>
      <c r="AO202" s="328"/>
      <c r="AP202" s="328"/>
      <c r="AQ202" s="328"/>
      <c r="AR202" s="328"/>
      <c r="AS202" s="328"/>
      <c r="AT202" s="328"/>
      <c r="AU202" s="328"/>
      <c r="AV202" s="328"/>
      <c r="AW202" s="328"/>
      <c r="AX202" s="328"/>
      <c r="AY202" s="328"/>
      <c r="AZ202" s="328"/>
      <c r="BA202" s="328"/>
    </row>
    <row r="203" spans="1:53" s="336" customFormat="1" ht="12.75">
      <c r="A203" s="38" t="s">
        <v>192</v>
      </c>
      <c r="B203" s="51" t="s">
        <v>84</v>
      </c>
      <c r="C203" s="11" t="s">
        <v>21</v>
      </c>
      <c r="D203" s="398"/>
      <c r="E203" s="343">
        <v>0</v>
      </c>
      <c r="F203" s="58">
        <v>0</v>
      </c>
      <c r="G203" s="58">
        <f t="shared" si="60"/>
        <v>0</v>
      </c>
      <c r="H203" s="58">
        <v>0</v>
      </c>
      <c r="I203" s="58">
        <v>0</v>
      </c>
      <c r="J203" s="58">
        <f t="shared" si="62"/>
        <v>0</v>
      </c>
      <c r="K203" s="58">
        <v>135</v>
      </c>
      <c r="L203" s="58">
        <v>145</v>
      </c>
      <c r="M203" s="58">
        <f t="shared" si="65"/>
        <v>280</v>
      </c>
      <c r="N203" s="58">
        <f t="shared" si="63"/>
        <v>135</v>
      </c>
      <c r="O203" s="58">
        <f t="shared" si="64"/>
        <v>145</v>
      </c>
      <c r="P203" s="210">
        <f t="shared" si="61"/>
        <v>280</v>
      </c>
      <c r="Q203" s="335"/>
      <c r="R203" s="335"/>
      <c r="S203" s="335"/>
      <c r="T203" s="335"/>
      <c r="U203" s="335"/>
      <c r="V203" s="335"/>
      <c r="W203" s="335"/>
      <c r="X203" s="335"/>
      <c r="Y203" s="335"/>
      <c r="Z203" s="335"/>
      <c r="AA203" s="335"/>
      <c r="AB203" s="335"/>
      <c r="AC203" s="335"/>
      <c r="AD203" s="335"/>
      <c r="AE203" s="335"/>
      <c r="AF203" s="335"/>
      <c r="AG203" s="335"/>
      <c r="AH203" s="335"/>
      <c r="AI203" s="335"/>
      <c r="AJ203" s="335"/>
      <c r="AK203" s="335"/>
      <c r="AL203" s="335"/>
      <c r="AM203" s="335"/>
      <c r="AN203" s="335"/>
      <c r="AO203" s="335"/>
      <c r="AP203" s="335"/>
      <c r="AQ203" s="335"/>
      <c r="AR203" s="335"/>
      <c r="AS203" s="335"/>
      <c r="AT203" s="335"/>
      <c r="AU203" s="335"/>
      <c r="AV203" s="335"/>
      <c r="AW203" s="335"/>
      <c r="AX203" s="335"/>
      <c r="AY203" s="335"/>
      <c r="AZ203" s="335"/>
      <c r="BA203" s="335"/>
    </row>
    <row r="204" spans="1:53" s="336" customFormat="1" ht="12.75">
      <c r="A204" s="38" t="s">
        <v>168</v>
      </c>
      <c r="B204" s="51" t="s">
        <v>84</v>
      </c>
      <c r="C204" s="11" t="s">
        <v>21</v>
      </c>
      <c r="D204" s="398"/>
      <c r="E204" s="343">
        <v>5</v>
      </c>
      <c r="F204" s="58">
        <v>40</v>
      </c>
      <c r="G204" s="58">
        <f t="shared" si="60"/>
        <v>45</v>
      </c>
      <c r="H204" s="58">
        <v>52</v>
      </c>
      <c r="I204" s="58">
        <v>46</v>
      </c>
      <c r="J204" s="58">
        <f t="shared" si="62"/>
        <v>98</v>
      </c>
      <c r="K204" s="58">
        <v>167</v>
      </c>
      <c r="L204" s="58">
        <v>186</v>
      </c>
      <c r="M204" s="58">
        <f t="shared" si="65"/>
        <v>353</v>
      </c>
      <c r="N204" s="58">
        <f t="shared" si="63"/>
        <v>219</v>
      </c>
      <c r="O204" s="58">
        <f t="shared" si="64"/>
        <v>232</v>
      </c>
      <c r="P204" s="210">
        <f t="shared" si="61"/>
        <v>451</v>
      </c>
      <c r="Q204" s="335"/>
      <c r="R204" s="335"/>
      <c r="S204" s="335"/>
      <c r="T204" s="335"/>
      <c r="U204" s="335"/>
      <c r="V204" s="335"/>
      <c r="W204" s="335"/>
      <c r="X204" s="335"/>
      <c r="Y204" s="335"/>
      <c r="Z204" s="335"/>
      <c r="AA204" s="335"/>
      <c r="AB204" s="335"/>
      <c r="AC204" s="335"/>
      <c r="AD204" s="335"/>
      <c r="AE204" s="335"/>
      <c r="AF204" s="335"/>
      <c r="AG204" s="335"/>
      <c r="AH204" s="335"/>
      <c r="AI204" s="335"/>
      <c r="AJ204" s="335"/>
      <c r="AK204" s="335"/>
      <c r="AL204" s="335"/>
      <c r="AM204" s="335"/>
      <c r="AN204" s="335"/>
      <c r="AO204" s="335"/>
      <c r="AP204" s="335"/>
      <c r="AQ204" s="335"/>
      <c r="AR204" s="335"/>
      <c r="AS204" s="335"/>
      <c r="AT204" s="335"/>
      <c r="AU204" s="335"/>
      <c r="AV204" s="335"/>
      <c r="AW204" s="335"/>
      <c r="AX204" s="335"/>
      <c r="AY204" s="335"/>
      <c r="AZ204" s="335"/>
      <c r="BA204" s="335"/>
    </row>
    <row r="205" spans="1:53" s="329" customFormat="1" ht="24">
      <c r="A205" s="419" t="s">
        <v>198</v>
      </c>
      <c r="B205" s="51" t="s">
        <v>84</v>
      </c>
      <c r="C205" s="11" t="s">
        <v>21</v>
      </c>
      <c r="D205" s="398"/>
      <c r="E205" s="343">
        <v>0</v>
      </c>
      <c r="F205" s="58">
        <v>0</v>
      </c>
      <c r="G205" s="58">
        <f t="shared" si="60"/>
        <v>0</v>
      </c>
      <c r="H205" s="58">
        <v>0</v>
      </c>
      <c r="I205" s="58">
        <v>0</v>
      </c>
      <c r="J205" s="58">
        <f t="shared" si="62"/>
        <v>0</v>
      </c>
      <c r="K205" s="58">
        <v>27</v>
      </c>
      <c r="L205" s="58">
        <v>41</v>
      </c>
      <c r="M205" s="58">
        <f t="shared" si="65"/>
        <v>68</v>
      </c>
      <c r="N205" s="58">
        <f t="shared" si="63"/>
        <v>27</v>
      </c>
      <c r="O205" s="58">
        <f t="shared" si="64"/>
        <v>41</v>
      </c>
      <c r="P205" s="210">
        <f t="shared" si="61"/>
        <v>68</v>
      </c>
      <c r="Q205" s="328"/>
      <c r="R205" s="328"/>
      <c r="S205" s="328"/>
      <c r="T205" s="328"/>
      <c r="U205" s="328"/>
      <c r="V205" s="328"/>
      <c r="W205" s="328"/>
      <c r="X205" s="328"/>
      <c r="Y205" s="328"/>
      <c r="Z205" s="328"/>
      <c r="AA205" s="328"/>
      <c r="AB205" s="328"/>
      <c r="AC205" s="328"/>
      <c r="AD205" s="328"/>
      <c r="AE205" s="328"/>
      <c r="AF205" s="328"/>
      <c r="AG205" s="328"/>
      <c r="AH205" s="328"/>
      <c r="AI205" s="328"/>
      <c r="AJ205" s="328"/>
      <c r="AK205" s="328"/>
      <c r="AL205" s="328"/>
      <c r="AM205" s="328"/>
      <c r="AN205" s="328"/>
      <c r="AO205" s="328"/>
      <c r="AP205" s="328"/>
      <c r="AQ205" s="328"/>
      <c r="AR205" s="328"/>
      <c r="AS205" s="328"/>
      <c r="AT205" s="328"/>
      <c r="AU205" s="328"/>
      <c r="AV205" s="328"/>
      <c r="AW205" s="328"/>
      <c r="AX205" s="328"/>
      <c r="AY205" s="328"/>
      <c r="AZ205" s="328"/>
      <c r="BA205" s="328"/>
    </row>
    <row r="206" spans="1:53" s="336" customFormat="1" ht="24">
      <c r="A206" s="419" t="s">
        <v>116</v>
      </c>
      <c r="B206" s="51" t="s">
        <v>84</v>
      </c>
      <c r="C206" s="11" t="s">
        <v>21</v>
      </c>
      <c r="D206" s="398"/>
      <c r="E206" s="343">
        <v>0</v>
      </c>
      <c r="F206" s="58">
        <v>0</v>
      </c>
      <c r="G206" s="58">
        <f t="shared" si="60"/>
        <v>0</v>
      </c>
      <c r="H206" s="58">
        <v>0</v>
      </c>
      <c r="I206" s="58">
        <v>0</v>
      </c>
      <c r="J206" s="58">
        <f t="shared" si="62"/>
        <v>0</v>
      </c>
      <c r="K206" s="58">
        <v>47</v>
      </c>
      <c r="L206" s="58">
        <v>78</v>
      </c>
      <c r="M206" s="58">
        <f t="shared" si="65"/>
        <v>125</v>
      </c>
      <c r="N206" s="58">
        <f t="shared" si="63"/>
        <v>47</v>
      </c>
      <c r="O206" s="58">
        <f t="shared" si="64"/>
        <v>78</v>
      </c>
      <c r="P206" s="210">
        <f t="shared" si="61"/>
        <v>125</v>
      </c>
      <c r="Q206" s="335"/>
      <c r="R206" s="335"/>
      <c r="S206" s="335"/>
      <c r="T206" s="335"/>
      <c r="U206" s="335"/>
      <c r="V206" s="335"/>
      <c r="W206" s="335"/>
      <c r="X206" s="335"/>
      <c r="Y206" s="335"/>
      <c r="Z206" s="335"/>
      <c r="AA206" s="335"/>
      <c r="AB206" s="335"/>
      <c r="AC206" s="335"/>
      <c r="AD206" s="335"/>
      <c r="AE206" s="335"/>
      <c r="AF206" s="335"/>
      <c r="AG206" s="335"/>
      <c r="AH206" s="335"/>
      <c r="AI206" s="335"/>
      <c r="AJ206" s="335"/>
      <c r="AK206" s="335"/>
      <c r="AL206" s="335"/>
      <c r="AM206" s="335"/>
      <c r="AN206" s="335"/>
      <c r="AO206" s="335"/>
      <c r="AP206" s="335"/>
      <c r="AQ206" s="335"/>
      <c r="AR206" s="335"/>
      <c r="AS206" s="335"/>
      <c r="AT206" s="335"/>
      <c r="AU206" s="335"/>
      <c r="AV206" s="335"/>
      <c r="AW206" s="335"/>
      <c r="AX206" s="335"/>
      <c r="AY206" s="335"/>
      <c r="AZ206" s="335"/>
      <c r="BA206" s="335"/>
    </row>
    <row r="207" spans="1:53" s="329" customFormat="1" ht="12.75">
      <c r="A207" s="408" t="s">
        <v>165</v>
      </c>
      <c r="B207" s="408" t="s">
        <v>84</v>
      </c>
      <c r="C207" s="11" t="s">
        <v>21</v>
      </c>
      <c r="D207" s="418"/>
      <c r="E207" s="58">
        <v>50</v>
      </c>
      <c r="F207" s="58">
        <v>103</v>
      </c>
      <c r="G207" s="58">
        <f t="shared" si="60"/>
        <v>153</v>
      </c>
      <c r="H207" s="58">
        <v>48</v>
      </c>
      <c r="I207" s="58">
        <v>94</v>
      </c>
      <c r="J207" s="58">
        <f t="shared" si="62"/>
        <v>142</v>
      </c>
      <c r="K207" s="58">
        <v>257</v>
      </c>
      <c r="L207" s="58">
        <v>535</v>
      </c>
      <c r="M207" s="58">
        <f t="shared" si="65"/>
        <v>792</v>
      </c>
      <c r="N207" s="58">
        <f t="shared" si="63"/>
        <v>305</v>
      </c>
      <c r="O207" s="58">
        <f t="shared" si="64"/>
        <v>629</v>
      </c>
      <c r="P207" s="58">
        <f t="shared" si="61"/>
        <v>934</v>
      </c>
      <c r="Q207" s="328"/>
      <c r="R207" s="328"/>
      <c r="S207" s="328"/>
      <c r="T207" s="328"/>
      <c r="U207" s="328"/>
      <c r="V207" s="328"/>
      <c r="W207" s="328"/>
      <c r="X207" s="328"/>
      <c r="Y207" s="328"/>
      <c r="Z207" s="328"/>
      <c r="AA207" s="328"/>
      <c r="AB207" s="328"/>
      <c r="AC207" s="328"/>
      <c r="AD207" s="328"/>
      <c r="AE207" s="328"/>
      <c r="AF207" s="328"/>
      <c r="AG207" s="328"/>
      <c r="AH207" s="328"/>
      <c r="AI207" s="328"/>
      <c r="AJ207" s="328"/>
      <c r="AK207" s="328"/>
      <c r="AL207" s="328"/>
      <c r="AM207" s="328"/>
      <c r="AN207" s="328"/>
      <c r="AO207" s="328"/>
      <c r="AP207" s="328"/>
      <c r="AQ207" s="328"/>
      <c r="AR207" s="328"/>
      <c r="AS207" s="328"/>
      <c r="AT207" s="328"/>
      <c r="AU207" s="328"/>
      <c r="AV207" s="328"/>
      <c r="AW207" s="328"/>
      <c r="AX207" s="328"/>
      <c r="AY207" s="328"/>
      <c r="AZ207" s="328"/>
      <c r="BA207" s="328"/>
    </row>
    <row r="208" spans="1:53" s="329" customFormat="1" ht="13.5" thickBot="1">
      <c r="A208" s="408" t="s">
        <v>191</v>
      </c>
      <c r="B208" s="408" t="s">
        <v>84</v>
      </c>
      <c r="C208" s="11" t="s">
        <v>21</v>
      </c>
      <c r="D208" s="11"/>
      <c r="E208" s="108">
        <v>0</v>
      </c>
      <c r="F208" s="108">
        <v>0</v>
      </c>
      <c r="G208" s="108">
        <f t="shared" si="60"/>
        <v>0</v>
      </c>
      <c r="H208" s="108">
        <v>0</v>
      </c>
      <c r="I208" s="108">
        <v>0</v>
      </c>
      <c r="J208" s="108">
        <f t="shared" si="62"/>
        <v>0</v>
      </c>
      <c r="K208" s="108">
        <v>70</v>
      </c>
      <c r="L208" s="108">
        <v>139</v>
      </c>
      <c r="M208" s="108">
        <f t="shared" si="65"/>
        <v>209</v>
      </c>
      <c r="N208" s="108">
        <f t="shared" si="63"/>
        <v>70</v>
      </c>
      <c r="O208" s="108">
        <f t="shared" si="64"/>
        <v>139</v>
      </c>
      <c r="P208" s="108">
        <f t="shared" si="61"/>
        <v>209</v>
      </c>
      <c r="Q208" s="328"/>
      <c r="R208" s="328"/>
      <c r="S208" s="328"/>
      <c r="T208" s="328"/>
      <c r="U208" s="328"/>
      <c r="V208" s="328"/>
      <c r="W208" s="328"/>
      <c r="X208" s="328"/>
      <c r="Y208" s="328"/>
      <c r="Z208" s="328"/>
      <c r="AA208" s="328"/>
      <c r="AB208" s="328"/>
      <c r="AC208" s="328"/>
      <c r="AD208" s="328"/>
      <c r="AE208" s="328"/>
      <c r="AF208" s="328"/>
      <c r="AG208" s="328"/>
      <c r="AH208" s="328"/>
      <c r="AI208" s="328"/>
      <c r="AJ208" s="328"/>
      <c r="AK208" s="328"/>
      <c r="AL208" s="328"/>
      <c r="AM208" s="328"/>
      <c r="AN208" s="328"/>
      <c r="AO208" s="328"/>
      <c r="AP208" s="328"/>
      <c r="AQ208" s="328"/>
      <c r="AR208" s="328"/>
      <c r="AS208" s="328"/>
      <c r="AT208" s="328"/>
      <c r="AU208" s="328"/>
      <c r="AV208" s="328"/>
      <c r="AW208" s="328"/>
      <c r="AX208" s="328"/>
      <c r="AY208" s="328"/>
      <c r="AZ208" s="328"/>
      <c r="BA208" s="328"/>
    </row>
    <row r="209" spans="1:16" ht="12" customHeight="1" thickBot="1">
      <c r="A209" s="596" t="s">
        <v>34</v>
      </c>
      <c r="B209" s="597"/>
      <c r="C209" s="598"/>
      <c r="D209" s="417"/>
      <c r="E209" s="374">
        <f aca="true" t="shared" si="66" ref="E209:P209">SUM(E199:E208)</f>
        <v>58</v>
      </c>
      <c r="F209" s="374">
        <f t="shared" si="66"/>
        <v>145</v>
      </c>
      <c r="G209" s="374">
        <f t="shared" si="66"/>
        <v>203</v>
      </c>
      <c r="H209" s="374">
        <f t="shared" si="66"/>
        <v>103</v>
      </c>
      <c r="I209" s="374">
        <f t="shared" si="66"/>
        <v>143</v>
      </c>
      <c r="J209" s="374">
        <f t="shared" si="66"/>
        <v>246</v>
      </c>
      <c r="K209" s="374">
        <f t="shared" si="66"/>
        <v>776</v>
      </c>
      <c r="L209" s="374">
        <f t="shared" si="66"/>
        <v>1183</v>
      </c>
      <c r="M209" s="374">
        <f t="shared" si="66"/>
        <v>1959</v>
      </c>
      <c r="N209" s="180">
        <f t="shared" si="66"/>
        <v>879</v>
      </c>
      <c r="O209" s="374">
        <f t="shared" si="66"/>
        <v>1326</v>
      </c>
      <c r="P209" s="374">
        <f t="shared" si="66"/>
        <v>2205</v>
      </c>
    </row>
    <row r="210" spans="1:16" ht="11.25" customHeight="1" thickBot="1">
      <c r="A210" s="129"/>
      <c r="B210" s="129"/>
      <c r="C210" s="129"/>
      <c r="D210" s="145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</row>
    <row r="211" spans="1:16" ht="12.75" customHeight="1" thickBot="1">
      <c r="A211" s="89" t="s">
        <v>45</v>
      </c>
      <c r="B211" s="176" t="s">
        <v>51</v>
      </c>
      <c r="C211" s="177" t="s">
        <v>9</v>
      </c>
      <c r="D211" s="240"/>
      <c r="E211" s="241" t="s">
        <v>15</v>
      </c>
      <c r="F211" s="1" t="s">
        <v>16</v>
      </c>
      <c r="G211" s="1" t="s">
        <v>17</v>
      </c>
      <c r="H211" s="1" t="s">
        <v>15</v>
      </c>
      <c r="I211" s="1" t="s">
        <v>16</v>
      </c>
      <c r="J211" s="1" t="s">
        <v>17</v>
      </c>
      <c r="K211" s="1" t="s">
        <v>15</v>
      </c>
      <c r="L211" s="1" t="s">
        <v>16</v>
      </c>
      <c r="M211" s="1" t="s">
        <v>17</v>
      </c>
      <c r="N211" s="1" t="s">
        <v>15</v>
      </c>
      <c r="O211" s="1" t="s">
        <v>16</v>
      </c>
      <c r="P211" s="2" t="s">
        <v>17</v>
      </c>
    </row>
    <row r="212" spans="1:16" ht="26.25" thickBot="1">
      <c r="A212" s="208" t="s">
        <v>117</v>
      </c>
      <c r="B212" s="209" t="s">
        <v>84</v>
      </c>
      <c r="C212" s="124" t="s">
        <v>118</v>
      </c>
      <c r="D212" s="225"/>
      <c r="E212" s="242">
        <v>0</v>
      </c>
      <c r="F212" s="30">
        <v>0</v>
      </c>
      <c r="G212" s="125">
        <f>SUM(E212:F212)</f>
        <v>0</v>
      </c>
      <c r="H212" s="30">
        <v>0</v>
      </c>
      <c r="I212" s="30">
        <v>0</v>
      </c>
      <c r="J212" s="125">
        <f>SUM(H212:I212)</f>
        <v>0</v>
      </c>
      <c r="K212" s="30">
        <v>5</v>
      </c>
      <c r="L212" s="30">
        <v>6</v>
      </c>
      <c r="M212" s="125">
        <f>SUM(K212:L212)</f>
        <v>11</v>
      </c>
      <c r="N212" s="30">
        <f>SUM(H212,K212)</f>
        <v>5</v>
      </c>
      <c r="O212" s="30">
        <f>SUM(I212,L212)</f>
        <v>6</v>
      </c>
      <c r="P212" s="44">
        <f>SUM(N212:O212)</f>
        <v>11</v>
      </c>
    </row>
    <row r="213" spans="1:16" ht="13.5" thickBot="1">
      <c r="A213" s="555" t="s">
        <v>34</v>
      </c>
      <c r="B213" s="555"/>
      <c r="C213" s="555"/>
      <c r="D213" s="556"/>
      <c r="E213" s="185">
        <f>SUM(E212:E212)</f>
        <v>0</v>
      </c>
      <c r="F213" s="185">
        <f aca="true" t="shared" si="67" ref="F213:O213">SUM(F212:F212)</f>
        <v>0</v>
      </c>
      <c r="G213" s="185">
        <f t="shared" si="67"/>
        <v>0</v>
      </c>
      <c r="H213" s="185">
        <f t="shared" si="67"/>
        <v>0</v>
      </c>
      <c r="I213" s="185">
        <f t="shared" si="67"/>
        <v>0</v>
      </c>
      <c r="J213" s="185">
        <f t="shared" si="67"/>
        <v>0</v>
      </c>
      <c r="K213" s="185">
        <f>SUM(K212:K212)</f>
        <v>5</v>
      </c>
      <c r="L213" s="185">
        <f t="shared" si="67"/>
        <v>6</v>
      </c>
      <c r="M213" s="185">
        <f t="shared" si="67"/>
        <v>11</v>
      </c>
      <c r="N213" s="185">
        <f t="shared" si="67"/>
        <v>5</v>
      </c>
      <c r="O213" s="185">
        <f t="shared" si="67"/>
        <v>6</v>
      </c>
      <c r="P213" s="185">
        <f>SUM(P212:P212)</f>
        <v>11</v>
      </c>
    </row>
    <row r="214" ht="15.75" thickBot="1"/>
    <row r="215" spans="1:53" s="141" customFormat="1" ht="13.5" thickBot="1">
      <c r="A215" s="175" t="s">
        <v>35</v>
      </c>
      <c r="B215" s="176" t="s">
        <v>51</v>
      </c>
      <c r="C215" s="177" t="s">
        <v>9</v>
      </c>
      <c r="D215" s="211"/>
      <c r="E215" s="179" t="s">
        <v>15</v>
      </c>
      <c r="F215" s="179" t="s">
        <v>16</v>
      </c>
      <c r="G215" s="179" t="s">
        <v>17</v>
      </c>
      <c r="H215" s="179" t="s">
        <v>15</v>
      </c>
      <c r="I215" s="179" t="s">
        <v>16</v>
      </c>
      <c r="J215" s="179" t="s">
        <v>17</v>
      </c>
      <c r="K215" s="179" t="s">
        <v>15</v>
      </c>
      <c r="L215" s="179" t="s">
        <v>16</v>
      </c>
      <c r="M215" s="179" t="s">
        <v>17</v>
      </c>
      <c r="N215" s="179" t="s">
        <v>15</v>
      </c>
      <c r="O215" s="179" t="s">
        <v>16</v>
      </c>
      <c r="P215" s="179" t="s">
        <v>17</v>
      </c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</row>
    <row r="216" spans="1:16" ht="12.75">
      <c r="A216" s="158" t="s">
        <v>77</v>
      </c>
      <c r="B216" s="400" t="s">
        <v>82</v>
      </c>
      <c r="C216" s="160" t="s">
        <v>21</v>
      </c>
      <c r="D216" s="233"/>
      <c r="E216" s="245">
        <v>0</v>
      </c>
      <c r="F216" s="16">
        <v>0</v>
      </c>
      <c r="G216" s="45">
        <f>SUM(E216:F216)</f>
        <v>0</v>
      </c>
      <c r="H216" s="16">
        <v>0</v>
      </c>
      <c r="I216" s="16">
        <v>0</v>
      </c>
      <c r="J216" s="109">
        <f>SUM(H216:I216)</f>
        <v>0</v>
      </c>
      <c r="K216" s="16">
        <v>6</v>
      </c>
      <c r="L216" s="16">
        <v>8</v>
      </c>
      <c r="M216" s="109">
        <f>SUM(K216:L216)</f>
        <v>14</v>
      </c>
      <c r="N216" s="26">
        <f aca="true" t="shared" si="68" ref="N216:O218">SUM(H216,K216)</f>
        <v>6</v>
      </c>
      <c r="O216" s="26">
        <f t="shared" si="68"/>
        <v>8</v>
      </c>
      <c r="P216" s="157">
        <f>SUM(N216:O216)</f>
        <v>14</v>
      </c>
    </row>
    <row r="217" spans="1:16" ht="12.75">
      <c r="A217" s="401" t="s">
        <v>119</v>
      </c>
      <c r="B217" s="22" t="s">
        <v>84</v>
      </c>
      <c r="C217" s="7" t="s">
        <v>120</v>
      </c>
      <c r="D217" s="244"/>
      <c r="E217" s="216">
        <v>0</v>
      </c>
      <c r="F217" s="18">
        <v>0</v>
      </c>
      <c r="G217" s="58">
        <f>SUM(E217:F217)</f>
        <v>0</v>
      </c>
      <c r="H217" s="18">
        <v>0</v>
      </c>
      <c r="I217" s="18">
        <v>0</v>
      </c>
      <c r="J217" s="109">
        <f>SUM(H217:I217)</f>
        <v>0</v>
      </c>
      <c r="K217" s="18">
        <v>0</v>
      </c>
      <c r="L217" s="18">
        <v>0</v>
      </c>
      <c r="M217" s="58">
        <f>SUM(K217:L217)</f>
        <v>0</v>
      </c>
      <c r="N217" s="25">
        <f t="shared" si="68"/>
        <v>0</v>
      </c>
      <c r="O217" s="25">
        <f t="shared" si="68"/>
        <v>0</v>
      </c>
      <c r="P217" s="210">
        <f>SUM(N217:O217)</f>
        <v>0</v>
      </c>
    </row>
    <row r="218" spans="1:53" s="8" customFormat="1" ht="13.5" thickBot="1">
      <c r="A218" s="290" t="s">
        <v>121</v>
      </c>
      <c r="B218" s="291" t="s">
        <v>84</v>
      </c>
      <c r="C218" s="292" t="s">
        <v>21</v>
      </c>
      <c r="D218" s="293"/>
      <c r="E218" s="294">
        <v>0</v>
      </c>
      <c r="F218" s="295">
        <v>0</v>
      </c>
      <c r="G218" s="296">
        <f>SUM(E218:F218)</f>
        <v>0</v>
      </c>
      <c r="H218" s="297">
        <v>0</v>
      </c>
      <c r="I218" s="295">
        <v>0</v>
      </c>
      <c r="J218" s="296">
        <f>SUM(H218:I218)</f>
        <v>0</v>
      </c>
      <c r="K218" s="298">
        <v>30</v>
      </c>
      <c r="L218" s="298">
        <v>19</v>
      </c>
      <c r="M218" s="296">
        <f>SUM(K218:L218)</f>
        <v>49</v>
      </c>
      <c r="N218" s="298">
        <f t="shared" si="68"/>
        <v>30</v>
      </c>
      <c r="O218" s="298">
        <f t="shared" si="68"/>
        <v>19</v>
      </c>
      <c r="P218" s="299">
        <f>SUM(N218:O218)</f>
        <v>49</v>
      </c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  <c r="AC218" s="77"/>
      <c r="AD218" s="77"/>
      <c r="AE218" s="77"/>
      <c r="AF218" s="77"/>
      <c r="AG218" s="77"/>
      <c r="AH218" s="77"/>
      <c r="AI218" s="77"/>
      <c r="AJ218" s="77"/>
      <c r="AK218" s="77"/>
      <c r="AL218" s="77"/>
      <c r="AM218" s="77"/>
      <c r="AN218" s="77"/>
      <c r="AO218" s="77"/>
      <c r="AP218" s="77"/>
      <c r="AQ218" s="77"/>
      <c r="AR218" s="77"/>
      <c r="AS218" s="77"/>
      <c r="AT218" s="77"/>
      <c r="AU218" s="77"/>
      <c r="AV218" s="77"/>
      <c r="AW218" s="77"/>
      <c r="AX218" s="77"/>
      <c r="AY218" s="77"/>
      <c r="AZ218" s="77"/>
      <c r="BA218" s="77"/>
    </row>
    <row r="219" spans="1:53" s="8" customFormat="1" ht="13.5" thickBot="1">
      <c r="A219" s="566" t="s">
        <v>34</v>
      </c>
      <c r="B219" s="590"/>
      <c r="C219" s="590"/>
      <c r="D219" s="590"/>
      <c r="E219" s="219">
        <f aca="true" t="shared" si="69" ref="E219:P219">SUM(E216:E218)</f>
        <v>0</v>
      </c>
      <c r="F219" s="219">
        <f t="shared" si="69"/>
        <v>0</v>
      </c>
      <c r="G219" s="219">
        <f t="shared" si="69"/>
        <v>0</v>
      </c>
      <c r="H219" s="219">
        <f t="shared" si="69"/>
        <v>0</v>
      </c>
      <c r="I219" s="219">
        <f t="shared" si="69"/>
        <v>0</v>
      </c>
      <c r="J219" s="219">
        <f t="shared" si="69"/>
        <v>0</v>
      </c>
      <c r="K219" s="219">
        <f t="shared" si="69"/>
        <v>36</v>
      </c>
      <c r="L219" s="219">
        <f t="shared" si="69"/>
        <v>27</v>
      </c>
      <c r="M219" s="219">
        <f t="shared" si="69"/>
        <v>63</v>
      </c>
      <c r="N219" s="219">
        <f t="shared" si="69"/>
        <v>36</v>
      </c>
      <c r="O219" s="219">
        <f t="shared" si="69"/>
        <v>27</v>
      </c>
      <c r="P219" s="289">
        <f t="shared" si="69"/>
        <v>63</v>
      </c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  <c r="AC219" s="77"/>
      <c r="AD219" s="77"/>
      <c r="AE219" s="77"/>
      <c r="AF219" s="77"/>
      <c r="AG219" s="77"/>
      <c r="AH219" s="77"/>
      <c r="AI219" s="77"/>
      <c r="AJ219" s="77"/>
      <c r="AK219" s="77"/>
      <c r="AL219" s="77"/>
      <c r="AM219" s="77"/>
      <c r="AN219" s="77"/>
      <c r="AO219" s="77"/>
      <c r="AP219" s="77"/>
      <c r="AQ219" s="77"/>
      <c r="AR219" s="77"/>
      <c r="AS219" s="77"/>
      <c r="AT219" s="77"/>
      <c r="AU219" s="77"/>
      <c r="AV219" s="77"/>
      <c r="AW219" s="77"/>
      <c r="AX219" s="77"/>
      <c r="AY219" s="77"/>
      <c r="AZ219" s="77"/>
      <c r="BA219" s="77"/>
    </row>
    <row r="220" spans="1:53" s="8" customFormat="1" ht="13.5" thickBot="1">
      <c r="A220" s="558" t="s">
        <v>49</v>
      </c>
      <c r="B220" s="578"/>
      <c r="C220" s="578"/>
      <c r="D220" s="578"/>
      <c r="E220" s="243">
        <f aca="true" t="shared" si="70" ref="E220:P220">E209+E213+E219</f>
        <v>58</v>
      </c>
      <c r="F220" s="243">
        <f t="shared" si="70"/>
        <v>145</v>
      </c>
      <c r="G220" s="243">
        <f t="shared" si="70"/>
        <v>203</v>
      </c>
      <c r="H220" s="243">
        <f t="shared" si="70"/>
        <v>103</v>
      </c>
      <c r="I220" s="243">
        <f t="shared" si="70"/>
        <v>143</v>
      </c>
      <c r="J220" s="243">
        <f t="shared" si="70"/>
        <v>246</v>
      </c>
      <c r="K220" s="243">
        <f t="shared" si="70"/>
        <v>817</v>
      </c>
      <c r="L220" s="243">
        <f t="shared" si="70"/>
        <v>1216</v>
      </c>
      <c r="M220" s="243">
        <f t="shared" si="70"/>
        <v>2033</v>
      </c>
      <c r="N220" s="243">
        <f t="shared" si="70"/>
        <v>920</v>
      </c>
      <c r="O220" s="243">
        <f t="shared" si="70"/>
        <v>1359</v>
      </c>
      <c r="P220" s="213">
        <f t="shared" si="70"/>
        <v>2279</v>
      </c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  <c r="AC220" s="77"/>
      <c r="AD220" s="77"/>
      <c r="AE220" s="77"/>
      <c r="AF220" s="77"/>
      <c r="AG220" s="77"/>
      <c r="AH220" s="77"/>
      <c r="AI220" s="77"/>
      <c r="AJ220" s="77"/>
      <c r="AK220" s="77"/>
      <c r="AL220" s="77"/>
      <c r="AM220" s="77"/>
      <c r="AN220" s="77"/>
      <c r="AO220" s="77"/>
      <c r="AP220" s="77"/>
      <c r="AQ220" s="77"/>
      <c r="AR220" s="77"/>
      <c r="AS220" s="77"/>
      <c r="AT220" s="77"/>
      <c r="AU220" s="77"/>
      <c r="AV220" s="77"/>
      <c r="AW220" s="77"/>
      <c r="AX220" s="77"/>
      <c r="AY220" s="77"/>
      <c r="AZ220" s="77"/>
      <c r="BA220" s="77"/>
    </row>
    <row r="221" ht="15.75" thickBot="1"/>
    <row r="222" spans="1:53" s="141" customFormat="1" ht="13.5" thickBot="1">
      <c r="A222" s="567" t="s">
        <v>122</v>
      </c>
      <c r="B222" s="567"/>
      <c r="C222" s="567"/>
      <c r="D222" s="567"/>
      <c r="E222" s="567"/>
      <c r="F222" s="567"/>
      <c r="G222" s="567"/>
      <c r="H222" s="584" t="s">
        <v>6</v>
      </c>
      <c r="I222" s="584"/>
      <c r="J222" s="584"/>
      <c r="K222" s="584"/>
      <c r="L222" s="584"/>
      <c r="M222" s="584"/>
      <c r="N222" s="584"/>
      <c r="O222" s="584"/>
      <c r="P222" s="584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</row>
    <row r="223" spans="1:16" ht="13.5" thickBot="1">
      <c r="A223" s="177" t="s">
        <v>7</v>
      </c>
      <c r="B223" s="176" t="s">
        <v>51</v>
      </c>
      <c r="C223" s="177" t="s">
        <v>9</v>
      </c>
      <c r="D223" s="313"/>
      <c r="E223" s="570"/>
      <c r="F223" s="570"/>
      <c r="G223" s="570"/>
      <c r="H223" s="576" t="s">
        <v>11</v>
      </c>
      <c r="I223" s="570"/>
      <c r="J223" s="570"/>
      <c r="K223" s="570" t="s">
        <v>12</v>
      </c>
      <c r="L223" s="570"/>
      <c r="M223" s="570"/>
      <c r="N223" s="570" t="s">
        <v>13</v>
      </c>
      <c r="O223" s="570"/>
      <c r="P223" s="570"/>
    </row>
    <row r="224" spans="1:16" ht="13.5" thickBot="1">
      <c r="A224" s="177" t="s">
        <v>14</v>
      </c>
      <c r="B224" s="314"/>
      <c r="C224" s="314"/>
      <c r="D224" s="313"/>
      <c r="E224" s="315" t="s">
        <v>15</v>
      </c>
      <c r="F224" s="315" t="s">
        <v>16</v>
      </c>
      <c r="G224" s="315" t="s">
        <v>17</v>
      </c>
      <c r="H224" s="315" t="s">
        <v>15</v>
      </c>
      <c r="I224" s="315" t="s">
        <v>16</v>
      </c>
      <c r="J224" s="315" t="s">
        <v>17</v>
      </c>
      <c r="K224" s="315" t="s">
        <v>15</v>
      </c>
      <c r="L224" s="315" t="s">
        <v>16</v>
      </c>
      <c r="M224" s="315" t="s">
        <v>17</v>
      </c>
      <c r="N224" s="315" t="s">
        <v>15</v>
      </c>
      <c r="O224" s="315" t="s">
        <v>16</v>
      </c>
      <c r="P224" s="315" t="s">
        <v>17</v>
      </c>
    </row>
    <row r="225" spans="1:16" ht="12.75">
      <c r="A225" s="40" t="s">
        <v>19</v>
      </c>
      <c r="B225" s="405" t="s">
        <v>123</v>
      </c>
      <c r="C225" s="9" t="s">
        <v>124</v>
      </c>
      <c r="D225" s="402"/>
      <c r="E225" s="316">
        <v>3</v>
      </c>
      <c r="F225" s="60">
        <v>3</v>
      </c>
      <c r="G225" s="60">
        <f>SUM(E225:F225)</f>
        <v>6</v>
      </c>
      <c r="H225" s="60">
        <v>3</v>
      </c>
      <c r="I225" s="60">
        <v>2</v>
      </c>
      <c r="J225" s="60">
        <f>SUM(H225:I225)</f>
        <v>5</v>
      </c>
      <c r="K225" s="60">
        <v>41</v>
      </c>
      <c r="L225" s="60">
        <v>59</v>
      </c>
      <c r="M225" s="20">
        <f>SUM(K225:L225)</f>
        <v>100</v>
      </c>
      <c r="N225" s="60">
        <f aca="true" t="shared" si="71" ref="N225:O227">SUM(H225,K225)</f>
        <v>44</v>
      </c>
      <c r="O225" s="60">
        <f t="shared" si="71"/>
        <v>61</v>
      </c>
      <c r="P225" s="147">
        <f>SUM(N225:O225)</f>
        <v>105</v>
      </c>
    </row>
    <row r="226" spans="1:16" ht="12.75">
      <c r="A226" s="38" t="s">
        <v>153</v>
      </c>
      <c r="B226" s="406" t="s">
        <v>123</v>
      </c>
      <c r="C226" s="10" t="s">
        <v>124</v>
      </c>
      <c r="D226" s="277"/>
      <c r="E226" s="318">
        <v>0</v>
      </c>
      <c r="F226" s="62">
        <v>0</v>
      </c>
      <c r="G226" s="103">
        <f>SUM(E226:F226)</f>
        <v>0</v>
      </c>
      <c r="H226" s="62">
        <v>0</v>
      </c>
      <c r="I226" s="62">
        <v>0</v>
      </c>
      <c r="J226" s="62">
        <f>SUM(H226:I226)</f>
        <v>0</v>
      </c>
      <c r="K226" s="62">
        <v>3</v>
      </c>
      <c r="L226" s="62">
        <v>2</v>
      </c>
      <c r="M226" s="60">
        <f>SUM(K226:L226)</f>
        <v>5</v>
      </c>
      <c r="N226" s="60">
        <f>SUM(H226,K226)</f>
        <v>3</v>
      </c>
      <c r="O226" s="60">
        <f>SUM(I226,L226)</f>
        <v>2</v>
      </c>
      <c r="P226" s="147">
        <f>SUM(N226:O226)</f>
        <v>5</v>
      </c>
    </row>
    <row r="227" spans="1:16" ht="13.5" thickBot="1">
      <c r="A227" s="29" t="s">
        <v>125</v>
      </c>
      <c r="B227" s="407" t="s">
        <v>123</v>
      </c>
      <c r="C227" s="118" t="s">
        <v>124</v>
      </c>
      <c r="D227" s="348"/>
      <c r="E227" s="403">
        <v>6</v>
      </c>
      <c r="F227" s="65">
        <v>2</v>
      </c>
      <c r="G227" s="65">
        <f>SUM(E227:F227)</f>
        <v>8</v>
      </c>
      <c r="H227" s="65">
        <v>5</v>
      </c>
      <c r="I227" s="65">
        <v>2</v>
      </c>
      <c r="J227" s="65">
        <f>SUM(H227:I227)</f>
        <v>7</v>
      </c>
      <c r="K227" s="108">
        <v>59</v>
      </c>
      <c r="L227" s="108">
        <v>71</v>
      </c>
      <c r="M227" s="105">
        <f>SUM(K227:L227)</f>
        <v>130</v>
      </c>
      <c r="N227" s="155">
        <f t="shared" si="71"/>
        <v>64</v>
      </c>
      <c r="O227" s="155">
        <f t="shared" si="71"/>
        <v>73</v>
      </c>
      <c r="P227" s="272">
        <f>SUM(N227:O227)</f>
        <v>137</v>
      </c>
    </row>
    <row r="228" spans="1:16" ht="13.5" thickBot="1">
      <c r="A228" s="557" t="s">
        <v>34</v>
      </c>
      <c r="B228" s="557"/>
      <c r="C228" s="557"/>
      <c r="D228" s="558"/>
      <c r="E228" s="350">
        <f aca="true" t="shared" si="72" ref="E228:P228">SUM(E225:E227)</f>
        <v>9</v>
      </c>
      <c r="F228" s="350">
        <f t="shared" si="72"/>
        <v>5</v>
      </c>
      <c r="G228" s="350">
        <f t="shared" si="72"/>
        <v>14</v>
      </c>
      <c r="H228" s="350">
        <f t="shared" si="72"/>
        <v>8</v>
      </c>
      <c r="I228" s="350">
        <f t="shared" si="72"/>
        <v>4</v>
      </c>
      <c r="J228" s="350">
        <f t="shared" si="72"/>
        <v>12</v>
      </c>
      <c r="K228" s="350">
        <f t="shared" si="72"/>
        <v>103</v>
      </c>
      <c r="L228" s="350">
        <f t="shared" si="72"/>
        <v>132</v>
      </c>
      <c r="M228" s="350">
        <f t="shared" si="72"/>
        <v>235</v>
      </c>
      <c r="N228" s="350">
        <f t="shared" si="72"/>
        <v>111</v>
      </c>
      <c r="O228" s="350">
        <f t="shared" si="72"/>
        <v>136</v>
      </c>
      <c r="P228" s="350">
        <f t="shared" si="72"/>
        <v>247</v>
      </c>
    </row>
    <row r="229" spans="1:16" ht="13.5" thickBot="1">
      <c r="A229" s="557" t="s">
        <v>49</v>
      </c>
      <c r="B229" s="557"/>
      <c r="C229" s="557"/>
      <c r="D229" s="558"/>
      <c r="E229" s="404">
        <f>E228</f>
        <v>9</v>
      </c>
      <c r="F229" s="404">
        <f aca="true" t="shared" si="73" ref="F229:O229">F228</f>
        <v>5</v>
      </c>
      <c r="G229" s="404">
        <f t="shared" si="73"/>
        <v>14</v>
      </c>
      <c r="H229" s="404">
        <f t="shared" si="73"/>
        <v>8</v>
      </c>
      <c r="I229" s="404">
        <f t="shared" si="73"/>
        <v>4</v>
      </c>
      <c r="J229" s="404">
        <f t="shared" si="73"/>
        <v>12</v>
      </c>
      <c r="K229" s="404">
        <f>K228</f>
        <v>103</v>
      </c>
      <c r="L229" s="404">
        <f t="shared" si="73"/>
        <v>132</v>
      </c>
      <c r="M229" s="404">
        <f t="shared" si="73"/>
        <v>235</v>
      </c>
      <c r="N229" s="404">
        <f t="shared" si="73"/>
        <v>111</v>
      </c>
      <c r="O229" s="404">
        <f t="shared" si="73"/>
        <v>136</v>
      </c>
      <c r="P229" s="404">
        <f>P228</f>
        <v>247</v>
      </c>
    </row>
    <row r="230" spans="1:16" ht="12.75">
      <c r="A230" s="74"/>
      <c r="B230" s="74"/>
      <c r="C230" s="74"/>
      <c r="D230" s="74"/>
      <c r="E230" s="459"/>
      <c r="F230" s="459"/>
      <c r="G230" s="459"/>
      <c r="H230" s="459"/>
      <c r="I230" s="459"/>
      <c r="J230" s="459"/>
      <c r="K230" s="459"/>
      <c r="L230" s="459"/>
      <c r="M230" s="459"/>
      <c r="N230" s="459"/>
      <c r="O230" s="459"/>
      <c r="P230" s="459"/>
    </row>
    <row r="231" spans="1:16" ht="12.75">
      <c r="A231" s="74"/>
      <c r="B231" s="74"/>
      <c r="C231" s="74"/>
      <c r="D231" s="74"/>
      <c r="E231" s="459"/>
      <c r="F231" s="459"/>
      <c r="G231" s="459"/>
      <c r="H231" s="459"/>
      <c r="I231" s="459"/>
      <c r="J231" s="459"/>
      <c r="K231" s="459"/>
      <c r="L231" s="459"/>
      <c r="M231" s="459"/>
      <c r="N231" s="459"/>
      <c r="O231" s="459"/>
      <c r="P231" s="459"/>
    </row>
    <row r="232" spans="1:16" ht="12.75">
      <c r="A232" s="74"/>
      <c r="B232" s="74"/>
      <c r="C232" s="74"/>
      <c r="D232" s="74"/>
      <c r="E232" s="459"/>
      <c r="F232" s="459"/>
      <c r="G232" s="459"/>
      <c r="H232" s="459"/>
      <c r="I232" s="459"/>
      <c r="J232" s="459"/>
      <c r="K232" s="459"/>
      <c r="L232" s="459"/>
      <c r="M232" s="459"/>
      <c r="N232" s="459"/>
      <c r="O232" s="459"/>
      <c r="P232" s="459"/>
    </row>
    <row r="233" spans="1:16" ht="12.75">
      <c r="A233" s="74"/>
      <c r="B233" s="74"/>
      <c r="C233" s="74"/>
      <c r="D233" s="74"/>
      <c r="E233" s="459"/>
      <c r="F233" s="459"/>
      <c r="G233" s="459"/>
      <c r="H233" s="459"/>
      <c r="I233" s="459"/>
      <c r="J233" s="459"/>
      <c r="K233" s="459"/>
      <c r="L233" s="459"/>
      <c r="M233" s="459"/>
      <c r="N233" s="459"/>
      <c r="O233" s="459"/>
      <c r="P233" s="459"/>
    </row>
    <row r="234" spans="1:16" ht="12.75">
      <c r="A234" s="74"/>
      <c r="B234" s="74"/>
      <c r="C234" s="74"/>
      <c r="D234" s="74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</row>
    <row r="235" spans="1:16" ht="13.5" thickBot="1">
      <c r="A235" s="74"/>
      <c r="B235" s="74"/>
      <c r="C235" s="74"/>
      <c r="D235" s="74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</row>
    <row r="236" spans="1:16" ht="13.5" thickBot="1">
      <c r="A236" s="567" t="s">
        <v>126</v>
      </c>
      <c r="B236" s="567"/>
      <c r="C236" s="567"/>
      <c r="D236" s="567"/>
      <c r="E236" s="567"/>
      <c r="F236" s="567"/>
      <c r="G236" s="567"/>
      <c r="H236" s="577" t="s">
        <v>6</v>
      </c>
      <c r="I236" s="577"/>
      <c r="J236" s="577"/>
      <c r="K236" s="577"/>
      <c r="L236" s="577"/>
      <c r="M236" s="577"/>
      <c r="N236" s="577"/>
      <c r="O236" s="577"/>
      <c r="P236" s="577"/>
    </row>
    <row r="237" spans="1:16" ht="13.5" thickBot="1">
      <c r="A237" s="175" t="s">
        <v>7</v>
      </c>
      <c r="B237" s="176" t="s">
        <v>51</v>
      </c>
      <c r="C237" s="177" t="s">
        <v>9</v>
      </c>
      <c r="D237" s="247"/>
      <c r="E237" s="570" t="s">
        <v>10</v>
      </c>
      <c r="F237" s="570"/>
      <c r="G237" s="570"/>
      <c r="H237" s="576" t="s">
        <v>11</v>
      </c>
      <c r="I237" s="576"/>
      <c r="J237" s="576"/>
      <c r="K237" s="570" t="s">
        <v>12</v>
      </c>
      <c r="L237" s="570"/>
      <c r="M237" s="570"/>
      <c r="N237" s="570" t="s">
        <v>13</v>
      </c>
      <c r="O237" s="570"/>
      <c r="P237" s="570"/>
    </row>
    <row r="238" spans="1:16" ht="13.5" thickBot="1">
      <c r="A238" s="175" t="s">
        <v>14</v>
      </c>
      <c r="B238" s="178"/>
      <c r="C238" s="178"/>
      <c r="D238" s="211"/>
      <c r="E238" s="179" t="s">
        <v>15</v>
      </c>
      <c r="F238" s="179" t="s">
        <v>16</v>
      </c>
      <c r="G238" s="179" t="s">
        <v>17</v>
      </c>
      <c r="H238" s="179" t="s">
        <v>15</v>
      </c>
      <c r="I238" s="179" t="s">
        <v>16</v>
      </c>
      <c r="J238" s="179" t="s">
        <v>17</v>
      </c>
      <c r="K238" s="179" t="s">
        <v>15</v>
      </c>
      <c r="L238" s="179" t="s">
        <v>16</v>
      </c>
      <c r="M238" s="179" t="s">
        <v>17</v>
      </c>
      <c r="N238" s="179" t="s">
        <v>15</v>
      </c>
      <c r="O238" s="179" t="s">
        <v>16</v>
      </c>
      <c r="P238" s="179" t="s">
        <v>17</v>
      </c>
    </row>
    <row r="239" spans="1:16" ht="13.5" customHeight="1">
      <c r="A239" s="158" t="s">
        <v>19</v>
      </c>
      <c r="B239" s="159" t="s">
        <v>176</v>
      </c>
      <c r="C239" s="190" t="s">
        <v>128</v>
      </c>
      <c r="D239" s="248"/>
      <c r="E239" s="249">
        <v>8</v>
      </c>
      <c r="F239" s="152">
        <v>10</v>
      </c>
      <c r="G239" s="20">
        <f>SUM(E239:F239)</f>
        <v>18</v>
      </c>
      <c r="H239" s="152">
        <v>13</v>
      </c>
      <c r="I239" s="152">
        <v>12</v>
      </c>
      <c r="J239" s="20">
        <f>SUM(H239:I239)</f>
        <v>25</v>
      </c>
      <c r="K239" s="16">
        <v>136</v>
      </c>
      <c r="L239" s="16">
        <v>195</v>
      </c>
      <c r="M239" s="20">
        <f>SUM(K239:L239)</f>
        <v>331</v>
      </c>
      <c r="N239" s="16">
        <f>SUM(H239,K239)</f>
        <v>149</v>
      </c>
      <c r="O239" s="16">
        <f>SUM(I239,L239)</f>
        <v>207</v>
      </c>
      <c r="P239" s="153">
        <f>SUM(N239:O239)</f>
        <v>356</v>
      </c>
    </row>
    <row r="240" spans="1:16" ht="13.5" thickBot="1">
      <c r="A240" s="148" t="s">
        <v>125</v>
      </c>
      <c r="B240" s="23" t="s">
        <v>176</v>
      </c>
      <c r="C240" s="154" t="s">
        <v>129</v>
      </c>
      <c r="D240" s="248"/>
      <c r="E240" s="246">
        <v>12</v>
      </c>
      <c r="F240" s="63">
        <v>7</v>
      </c>
      <c r="G240" s="20">
        <f>SUM(E240:F240)</f>
        <v>19</v>
      </c>
      <c r="H240" s="63">
        <v>37</v>
      </c>
      <c r="I240" s="63">
        <v>24</v>
      </c>
      <c r="J240" s="155">
        <f>SUM(H240:I240)</f>
        <v>61</v>
      </c>
      <c r="K240" s="19">
        <v>179</v>
      </c>
      <c r="L240" s="19">
        <v>192</v>
      </c>
      <c r="M240" s="155">
        <f>SUM(K240:L240)</f>
        <v>371</v>
      </c>
      <c r="N240" s="150">
        <f>SUM(H240,K240)</f>
        <v>216</v>
      </c>
      <c r="O240" s="150">
        <f>SUM(I240,L240)</f>
        <v>216</v>
      </c>
      <c r="P240" s="151">
        <f>SUM(N240:O240)</f>
        <v>432</v>
      </c>
    </row>
    <row r="241" spans="1:16" ht="13.5" thickBot="1">
      <c r="A241" s="555" t="s">
        <v>34</v>
      </c>
      <c r="B241" s="555"/>
      <c r="C241" s="555"/>
      <c r="D241" s="556"/>
      <c r="E241" s="181">
        <f aca="true" t="shared" si="74" ref="E241:P241">SUM(E239:E240)</f>
        <v>20</v>
      </c>
      <c r="F241" s="181">
        <f t="shared" si="74"/>
        <v>17</v>
      </c>
      <c r="G241" s="181">
        <f t="shared" si="74"/>
        <v>37</v>
      </c>
      <c r="H241" s="181">
        <f t="shared" si="74"/>
        <v>50</v>
      </c>
      <c r="I241" s="181">
        <f t="shared" si="74"/>
        <v>36</v>
      </c>
      <c r="J241" s="181">
        <f t="shared" si="74"/>
        <v>86</v>
      </c>
      <c r="K241" s="181">
        <f t="shared" si="74"/>
        <v>315</v>
      </c>
      <c r="L241" s="183">
        <f t="shared" si="74"/>
        <v>387</v>
      </c>
      <c r="M241" s="181">
        <f t="shared" si="74"/>
        <v>702</v>
      </c>
      <c r="N241" s="181">
        <f t="shared" si="74"/>
        <v>365</v>
      </c>
      <c r="O241" s="181">
        <f t="shared" si="74"/>
        <v>423</v>
      </c>
      <c r="P241" s="181">
        <f t="shared" si="74"/>
        <v>788</v>
      </c>
    </row>
    <row r="242" spans="1:53" s="8" customFormat="1" ht="13.5" thickBot="1">
      <c r="A242" s="74"/>
      <c r="B242" s="74"/>
      <c r="C242" s="74"/>
      <c r="D242" s="74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  <c r="AB242" s="77"/>
      <c r="AC242" s="77"/>
      <c r="AD242" s="77"/>
      <c r="AE242" s="77"/>
      <c r="AF242" s="77"/>
      <c r="AG242" s="77"/>
      <c r="AH242" s="77"/>
      <c r="AI242" s="77"/>
      <c r="AJ242" s="77"/>
      <c r="AK242" s="77"/>
      <c r="AL242" s="77"/>
      <c r="AM242" s="77"/>
      <c r="AN242" s="77"/>
      <c r="AO242" s="77"/>
      <c r="AP242" s="77"/>
      <c r="AQ242" s="77"/>
      <c r="AR242" s="77"/>
      <c r="AS242" s="77"/>
      <c r="AT242" s="77"/>
      <c r="AU242" s="77"/>
      <c r="AV242" s="77"/>
      <c r="AW242" s="77"/>
      <c r="AX242" s="77"/>
      <c r="AY242" s="77"/>
      <c r="AZ242" s="77"/>
      <c r="BA242" s="77"/>
    </row>
    <row r="243" spans="1:16" ht="13.5" thickBot="1">
      <c r="A243" s="175" t="s">
        <v>35</v>
      </c>
      <c r="B243" s="178"/>
      <c r="C243" s="178"/>
      <c r="D243" s="211"/>
      <c r="E243" s="179" t="s">
        <v>15</v>
      </c>
      <c r="F243" s="179" t="s">
        <v>16</v>
      </c>
      <c r="G243" s="179" t="s">
        <v>17</v>
      </c>
      <c r="H243" s="179" t="s">
        <v>15</v>
      </c>
      <c r="I243" s="179" t="s">
        <v>16</v>
      </c>
      <c r="J243" s="179" t="s">
        <v>17</v>
      </c>
      <c r="K243" s="179" t="s">
        <v>15</v>
      </c>
      <c r="L243" s="179" t="s">
        <v>16</v>
      </c>
      <c r="M243" s="179" t="s">
        <v>17</v>
      </c>
      <c r="N243" s="179" t="s">
        <v>15</v>
      </c>
      <c r="O243" s="179" t="s">
        <v>16</v>
      </c>
      <c r="P243" s="179" t="s">
        <v>17</v>
      </c>
    </row>
    <row r="244" spans="1:16" ht="26.25" thickBot="1">
      <c r="A244" s="55" t="s">
        <v>175</v>
      </c>
      <c r="B244" s="56" t="s">
        <v>176</v>
      </c>
      <c r="C244" s="139" t="s">
        <v>129</v>
      </c>
      <c r="D244" s="236"/>
      <c r="E244" s="237">
        <v>0</v>
      </c>
      <c r="F244" s="131">
        <v>0</v>
      </c>
      <c r="G244" s="131">
        <f>SUM(E244:F244)</f>
        <v>0</v>
      </c>
      <c r="H244" s="131">
        <v>0</v>
      </c>
      <c r="I244" s="57">
        <v>0</v>
      </c>
      <c r="J244" s="131">
        <f>SUM(H244:I244)</f>
        <v>0</v>
      </c>
      <c r="K244" s="57">
        <v>5</v>
      </c>
      <c r="L244" s="57">
        <v>8</v>
      </c>
      <c r="M244" s="131">
        <f>SUM(K244:L244)</f>
        <v>13</v>
      </c>
      <c r="N244" s="57">
        <f>SUM(H244,K244)</f>
        <v>5</v>
      </c>
      <c r="O244" s="57">
        <f>SUM(I244,L244)</f>
        <v>8</v>
      </c>
      <c r="P244" s="140">
        <f>SUM(N244:O244)</f>
        <v>13</v>
      </c>
    </row>
    <row r="245" spans="1:53" s="8" customFormat="1" ht="13.5" thickBot="1">
      <c r="A245" s="561" t="s">
        <v>34</v>
      </c>
      <c r="B245" s="561"/>
      <c r="C245" s="561"/>
      <c r="D245" s="562"/>
      <c r="E245" s="185">
        <f>E244</f>
        <v>0</v>
      </c>
      <c r="F245" s="185">
        <f aca="true" t="shared" si="75" ref="F245:N245">F244</f>
        <v>0</v>
      </c>
      <c r="G245" s="185">
        <f t="shared" si="75"/>
        <v>0</v>
      </c>
      <c r="H245" s="185">
        <f t="shared" si="75"/>
        <v>0</v>
      </c>
      <c r="I245" s="185">
        <f t="shared" si="75"/>
        <v>0</v>
      </c>
      <c r="J245" s="185">
        <f t="shared" si="75"/>
        <v>0</v>
      </c>
      <c r="K245" s="185">
        <f t="shared" si="75"/>
        <v>5</v>
      </c>
      <c r="L245" s="185">
        <f t="shared" si="75"/>
        <v>8</v>
      </c>
      <c r="M245" s="185">
        <f t="shared" si="75"/>
        <v>13</v>
      </c>
      <c r="N245" s="185">
        <f t="shared" si="75"/>
        <v>5</v>
      </c>
      <c r="O245" s="185">
        <f>O244</f>
        <v>8</v>
      </c>
      <c r="P245" s="185">
        <f>P244</f>
        <v>13</v>
      </c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77"/>
      <c r="AC245" s="77"/>
      <c r="AD245" s="77"/>
      <c r="AE245" s="77"/>
      <c r="AF245" s="77"/>
      <c r="AG245" s="77"/>
      <c r="AH245" s="77"/>
      <c r="AI245" s="77"/>
      <c r="AJ245" s="77"/>
      <c r="AK245" s="77"/>
      <c r="AL245" s="77"/>
      <c r="AM245" s="77"/>
      <c r="AN245" s="77"/>
      <c r="AO245" s="77"/>
      <c r="AP245" s="77"/>
      <c r="AQ245" s="77"/>
      <c r="AR245" s="77"/>
      <c r="AS245" s="77"/>
      <c r="AT245" s="77"/>
      <c r="AU245" s="77"/>
      <c r="AV245" s="77"/>
      <c r="AW245" s="77"/>
      <c r="AX245" s="77"/>
      <c r="AY245" s="77"/>
      <c r="AZ245" s="77"/>
      <c r="BA245" s="77"/>
    </row>
    <row r="246" spans="1:53" s="8" customFormat="1" ht="13.5" thickBot="1">
      <c r="A246" s="574" t="s">
        <v>49</v>
      </c>
      <c r="B246" s="574"/>
      <c r="C246" s="574"/>
      <c r="D246" s="575"/>
      <c r="E246" s="187">
        <f aca="true" t="shared" si="76" ref="E246:P246">E241+E245</f>
        <v>20</v>
      </c>
      <c r="F246" s="187">
        <f t="shared" si="76"/>
        <v>17</v>
      </c>
      <c r="G246" s="187">
        <f t="shared" si="76"/>
        <v>37</v>
      </c>
      <c r="H246" s="187">
        <f t="shared" si="76"/>
        <v>50</v>
      </c>
      <c r="I246" s="187">
        <f t="shared" si="76"/>
        <v>36</v>
      </c>
      <c r="J246" s="187">
        <f t="shared" si="76"/>
        <v>86</v>
      </c>
      <c r="K246" s="187">
        <f t="shared" si="76"/>
        <v>320</v>
      </c>
      <c r="L246" s="187">
        <f t="shared" si="76"/>
        <v>395</v>
      </c>
      <c r="M246" s="187">
        <f t="shared" si="76"/>
        <v>715</v>
      </c>
      <c r="N246" s="187">
        <f t="shared" si="76"/>
        <v>370</v>
      </c>
      <c r="O246" s="187">
        <f t="shared" si="76"/>
        <v>431</v>
      </c>
      <c r="P246" s="187">
        <f t="shared" si="76"/>
        <v>801</v>
      </c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77"/>
      <c r="AC246" s="77"/>
      <c r="AD246" s="77"/>
      <c r="AE246" s="77"/>
      <c r="AF246" s="77"/>
      <c r="AG246" s="77"/>
      <c r="AH246" s="77"/>
      <c r="AI246" s="77"/>
      <c r="AJ246" s="77"/>
      <c r="AK246" s="77"/>
      <c r="AL246" s="77"/>
      <c r="AM246" s="77"/>
      <c r="AN246" s="77"/>
      <c r="AO246" s="77"/>
      <c r="AP246" s="77"/>
      <c r="AQ246" s="77"/>
      <c r="AR246" s="77"/>
      <c r="AS246" s="77"/>
      <c r="AT246" s="77"/>
      <c r="AU246" s="77"/>
      <c r="AV246" s="77"/>
      <c r="AW246" s="77"/>
      <c r="AX246" s="77"/>
      <c r="AY246" s="77"/>
      <c r="AZ246" s="77"/>
      <c r="BA246" s="77"/>
    </row>
    <row r="247" spans="1:53" s="8" customFormat="1" ht="13.5" thickBot="1">
      <c r="A247" s="74"/>
      <c r="B247" s="74"/>
      <c r="C247" s="74"/>
      <c r="D247" s="74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77"/>
      <c r="AC247" s="77"/>
      <c r="AD247" s="77"/>
      <c r="AE247" s="77"/>
      <c r="AF247" s="77"/>
      <c r="AG247" s="77"/>
      <c r="AH247" s="77"/>
      <c r="AI247" s="77"/>
      <c r="AJ247" s="77"/>
      <c r="AK247" s="77"/>
      <c r="AL247" s="77"/>
      <c r="AM247" s="77"/>
      <c r="AN247" s="77"/>
      <c r="AO247" s="77"/>
      <c r="AP247" s="77"/>
      <c r="AQ247" s="77"/>
      <c r="AR247" s="77"/>
      <c r="AS247" s="77"/>
      <c r="AT247" s="77"/>
      <c r="AU247" s="77"/>
      <c r="AV247" s="77"/>
      <c r="AW247" s="77"/>
      <c r="AX247" s="77"/>
      <c r="AY247" s="77"/>
      <c r="AZ247" s="77"/>
      <c r="BA247" s="77"/>
    </row>
    <row r="248" spans="1:53" s="8" customFormat="1" ht="13.5" thickBot="1">
      <c r="A248" s="567" t="s">
        <v>130</v>
      </c>
      <c r="B248" s="567"/>
      <c r="C248" s="567"/>
      <c r="D248" s="567"/>
      <c r="E248" s="567"/>
      <c r="F248" s="567"/>
      <c r="G248" s="567"/>
      <c r="H248" s="577" t="s">
        <v>6</v>
      </c>
      <c r="I248" s="577"/>
      <c r="J248" s="577"/>
      <c r="K248" s="577"/>
      <c r="L248" s="577"/>
      <c r="M248" s="577"/>
      <c r="N248" s="577"/>
      <c r="O248" s="577"/>
      <c r="P248" s="5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  <c r="AC248" s="77"/>
      <c r="AD248" s="77"/>
      <c r="AE248" s="77"/>
      <c r="AF248" s="77"/>
      <c r="AG248" s="77"/>
      <c r="AH248" s="77"/>
      <c r="AI248" s="77"/>
      <c r="AJ248" s="77"/>
      <c r="AK248" s="77"/>
      <c r="AL248" s="77"/>
      <c r="AM248" s="77"/>
      <c r="AN248" s="77"/>
      <c r="AO248" s="77"/>
      <c r="AP248" s="77"/>
      <c r="AQ248" s="77"/>
      <c r="AR248" s="77"/>
      <c r="AS248" s="77"/>
      <c r="AT248" s="77"/>
      <c r="AU248" s="77"/>
      <c r="AV248" s="77"/>
      <c r="AW248" s="77"/>
      <c r="AX248" s="77"/>
      <c r="AY248" s="77"/>
      <c r="AZ248" s="77"/>
      <c r="BA248" s="77"/>
    </row>
    <row r="249" spans="1:16" ht="13.5" thickBot="1">
      <c r="A249" s="175" t="s">
        <v>7</v>
      </c>
      <c r="B249" s="176" t="s">
        <v>51</v>
      </c>
      <c r="C249" s="177" t="s">
        <v>9</v>
      </c>
      <c r="D249" s="247"/>
      <c r="E249" s="570" t="s">
        <v>10</v>
      </c>
      <c r="F249" s="570"/>
      <c r="G249" s="570"/>
      <c r="H249" s="576" t="s">
        <v>11</v>
      </c>
      <c r="I249" s="570"/>
      <c r="J249" s="570"/>
      <c r="K249" s="570" t="s">
        <v>12</v>
      </c>
      <c r="L249" s="570"/>
      <c r="M249" s="570"/>
      <c r="N249" s="570" t="s">
        <v>13</v>
      </c>
      <c r="O249" s="570"/>
      <c r="P249" s="570"/>
    </row>
    <row r="250" spans="1:16" ht="13.5" thickBot="1">
      <c r="A250" s="175" t="s">
        <v>14</v>
      </c>
      <c r="B250" s="178"/>
      <c r="C250" s="178"/>
      <c r="D250" s="211"/>
      <c r="E250" s="179" t="s">
        <v>15</v>
      </c>
      <c r="F250" s="179" t="s">
        <v>16</v>
      </c>
      <c r="G250" s="179" t="s">
        <v>17</v>
      </c>
      <c r="H250" s="179" t="s">
        <v>15</v>
      </c>
      <c r="I250" s="179" t="s">
        <v>16</v>
      </c>
      <c r="J250" s="179" t="s">
        <v>17</v>
      </c>
      <c r="K250" s="179" t="s">
        <v>15</v>
      </c>
      <c r="L250" s="179" t="s">
        <v>16</v>
      </c>
      <c r="M250" s="179" t="s">
        <v>17</v>
      </c>
      <c r="N250" s="179" t="s">
        <v>15</v>
      </c>
      <c r="O250" s="179" t="s">
        <v>16</v>
      </c>
      <c r="P250" s="179" t="s">
        <v>17</v>
      </c>
    </row>
    <row r="251" spans="1:16" ht="12.75">
      <c r="A251" s="158" t="s">
        <v>19</v>
      </c>
      <c r="B251" s="159" t="s">
        <v>127</v>
      </c>
      <c r="C251" s="160" t="s">
        <v>131</v>
      </c>
      <c r="D251" s="218"/>
      <c r="E251" s="219">
        <v>0</v>
      </c>
      <c r="F251" s="26">
        <v>0</v>
      </c>
      <c r="G251" s="109">
        <f>SUM(E251:F251)</f>
        <v>0</v>
      </c>
      <c r="H251" s="26">
        <v>0</v>
      </c>
      <c r="I251" s="26">
        <v>0</v>
      </c>
      <c r="J251" s="109">
        <f>SUM(H251:I251)</f>
        <v>0</v>
      </c>
      <c r="K251" s="26">
        <v>64</v>
      </c>
      <c r="L251" s="26">
        <v>52</v>
      </c>
      <c r="M251" s="109">
        <f>SUM(K251:L251)</f>
        <v>116</v>
      </c>
      <c r="N251" s="26">
        <f>SUM(H251,K251)</f>
        <v>64</v>
      </c>
      <c r="O251" s="26">
        <f>SUM(I251,L251)</f>
        <v>52</v>
      </c>
      <c r="P251" s="157">
        <f>SUM(N251:O251)</f>
        <v>116</v>
      </c>
    </row>
    <row r="252" spans="1:53" s="8" customFormat="1" ht="12.75">
      <c r="A252" s="64" t="s">
        <v>125</v>
      </c>
      <c r="B252" s="22" t="s">
        <v>127</v>
      </c>
      <c r="C252" s="7" t="s">
        <v>131</v>
      </c>
      <c r="D252" s="238"/>
      <c r="E252" s="212">
        <v>0</v>
      </c>
      <c r="F252" s="25">
        <v>0</v>
      </c>
      <c r="G252" s="109">
        <f aca="true" t="shared" si="77" ref="G252:G258">SUM(E252:F252)</f>
        <v>0</v>
      </c>
      <c r="H252" s="25">
        <v>0</v>
      </c>
      <c r="I252" s="25">
        <v>0</v>
      </c>
      <c r="J252" s="109">
        <f aca="true" t="shared" si="78" ref="J252:J258">SUM(H252:I252)</f>
        <v>0</v>
      </c>
      <c r="K252" s="25">
        <v>41</v>
      </c>
      <c r="L252" s="25">
        <v>53</v>
      </c>
      <c r="M252" s="109">
        <f aca="true" t="shared" si="79" ref="M252:M258">SUM(K252:L252)</f>
        <v>94</v>
      </c>
      <c r="N252" s="26">
        <f aca="true" t="shared" si="80" ref="N252:N258">SUM(H252,K252)</f>
        <v>41</v>
      </c>
      <c r="O252" s="26">
        <f aca="true" t="shared" si="81" ref="O252:O258">SUM(I252,L252)</f>
        <v>53</v>
      </c>
      <c r="P252" s="157">
        <f aca="true" t="shared" si="82" ref="P252:P258">SUM(N252:O252)</f>
        <v>94</v>
      </c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77"/>
      <c r="AC252" s="77"/>
      <c r="AD252" s="77"/>
      <c r="AE252" s="77"/>
      <c r="AF252" s="77"/>
      <c r="AG252" s="77"/>
      <c r="AH252" s="77"/>
      <c r="AI252" s="77"/>
      <c r="AJ252" s="77"/>
      <c r="AK252" s="77"/>
      <c r="AL252" s="77"/>
      <c r="AM252" s="77"/>
      <c r="AN252" s="77"/>
      <c r="AO252" s="77"/>
      <c r="AP252" s="77"/>
      <c r="AQ252" s="77"/>
      <c r="AR252" s="77"/>
      <c r="AS252" s="77"/>
      <c r="AT252" s="77"/>
      <c r="AU252" s="77"/>
      <c r="AV252" s="77"/>
      <c r="AW252" s="77"/>
      <c r="AX252" s="77"/>
      <c r="AY252" s="77"/>
      <c r="AZ252" s="77"/>
      <c r="BA252" s="77"/>
    </row>
    <row r="253" spans="1:53" s="8" customFormat="1" ht="24">
      <c r="A253" s="64" t="s">
        <v>156</v>
      </c>
      <c r="B253" s="408" t="s">
        <v>230</v>
      </c>
      <c r="C253" s="7" t="s">
        <v>131</v>
      </c>
      <c r="D253" s="244"/>
      <c r="E253" s="212">
        <v>2</v>
      </c>
      <c r="F253" s="25">
        <v>3</v>
      </c>
      <c r="G253" s="109">
        <f t="shared" si="77"/>
        <v>5</v>
      </c>
      <c r="H253" s="25">
        <v>3</v>
      </c>
      <c r="I253" s="25">
        <v>2</v>
      </c>
      <c r="J253" s="109">
        <f t="shared" si="78"/>
        <v>5</v>
      </c>
      <c r="K253" s="25">
        <v>100</v>
      </c>
      <c r="L253" s="25">
        <v>55</v>
      </c>
      <c r="M253" s="109">
        <f t="shared" si="79"/>
        <v>155</v>
      </c>
      <c r="N253" s="26">
        <f t="shared" si="80"/>
        <v>103</v>
      </c>
      <c r="O253" s="26">
        <f t="shared" si="81"/>
        <v>57</v>
      </c>
      <c r="P253" s="157">
        <f t="shared" si="82"/>
        <v>160</v>
      </c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7"/>
      <c r="AC253" s="77"/>
      <c r="AD253" s="77"/>
      <c r="AE253" s="77"/>
      <c r="AF253" s="77"/>
      <c r="AG253" s="77"/>
      <c r="AH253" s="77"/>
      <c r="AI253" s="77"/>
      <c r="AJ253" s="77"/>
      <c r="AK253" s="77"/>
      <c r="AL253" s="77"/>
      <c r="AM253" s="77"/>
      <c r="AN253" s="77"/>
      <c r="AO253" s="77"/>
      <c r="AP253" s="77"/>
      <c r="AQ253" s="77"/>
      <c r="AR253" s="77"/>
      <c r="AS253" s="77"/>
      <c r="AT253" s="77"/>
      <c r="AU253" s="77"/>
      <c r="AV253" s="77"/>
      <c r="AW253" s="77"/>
      <c r="AX253" s="77"/>
      <c r="AY253" s="77"/>
      <c r="AZ253" s="77"/>
      <c r="BA253" s="77"/>
    </row>
    <row r="254" spans="1:53" s="8" customFormat="1" ht="12.75">
      <c r="A254" s="158" t="s">
        <v>19</v>
      </c>
      <c r="B254" s="159" t="s">
        <v>127</v>
      </c>
      <c r="C254" s="160" t="s">
        <v>132</v>
      </c>
      <c r="D254" s="233"/>
      <c r="E254" s="219">
        <v>0</v>
      </c>
      <c r="F254" s="26">
        <v>0</v>
      </c>
      <c r="G254" s="109">
        <f t="shared" si="77"/>
        <v>0</v>
      </c>
      <c r="H254" s="26">
        <v>0</v>
      </c>
      <c r="I254" s="26">
        <v>1</v>
      </c>
      <c r="J254" s="109">
        <f t="shared" si="78"/>
        <v>1</v>
      </c>
      <c r="K254" s="26">
        <v>71</v>
      </c>
      <c r="L254" s="26">
        <v>63</v>
      </c>
      <c r="M254" s="109">
        <f t="shared" si="79"/>
        <v>134</v>
      </c>
      <c r="N254" s="26">
        <f t="shared" si="80"/>
        <v>71</v>
      </c>
      <c r="O254" s="26">
        <f t="shared" si="81"/>
        <v>64</v>
      </c>
      <c r="P254" s="157">
        <f t="shared" si="82"/>
        <v>135</v>
      </c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7"/>
      <c r="AC254" s="77"/>
      <c r="AD254" s="77"/>
      <c r="AE254" s="77"/>
      <c r="AF254" s="77"/>
      <c r="AG254" s="77"/>
      <c r="AH254" s="77"/>
      <c r="AI254" s="77"/>
      <c r="AJ254" s="77"/>
      <c r="AK254" s="77"/>
      <c r="AL254" s="77"/>
      <c r="AM254" s="77"/>
      <c r="AN254" s="77"/>
      <c r="AO254" s="77"/>
      <c r="AP254" s="77"/>
      <c r="AQ254" s="77"/>
      <c r="AR254" s="77"/>
      <c r="AS254" s="77"/>
      <c r="AT254" s="77"/>
      <c r="AU254" s="77"/>
      <c r="AV254" s="77"/>
      <c r="AW254" s="77"/>
      <c r="AX254" s="77"/>
      <c r="AY254" s="77"/>
      <c r="AZ254" s="77"/>
      <c r="BA254" s="77"/>
    </row>
    <row r="255" spans="1:53" s="8" customFormat="1" ht="12.75">
      <c r="A255" s="64" t="s">
        <v>125</v>
      </c>
      <c r="B255" s="22" t="s">
        <v>127</v>
      </c>
      <c r="C255" s="7" t="s">
        <v>132</v>
      </c>
      <c r="D255" s="238"/>
      <c r="E255" s="212">
        <v>0</v>
      </c>
      <c r="F255" s="25">
        <v>0</v>
      </c>
      <c r="G255" s="109">
        <f t="shared" si="77"/>
        <v>0</v>
      </c>
      <c r="H255" s="58">
        <v>0</v>
      </c>
      <c r="I255" s="25">
        <v>0</v>
      </c>
      <c r="J255" s="109">
        <f t="shared" si="78"/>
        <v>0</v>
      </c>
      <c r="K255" s="25">
        <v>82</v>
      </c>
      <c r="L255" s="25">
        <v>55</v>
      </c>
      <c r="M255" s="109">
        <f t="shared" si="79"/>
        <v>137</v>
      </c>
      <c r="N255" s="26">
        <f t="shared" si="80"/>
        <v>82</v>
      </c>
      <c r="O255" s="26">
        <f t="shared" si="81"/>
        <v>55</v>
      </c>
      <c r="P255" s="157">
        <f t="shared" si="82"/>
        <v>137</v>
      </c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7"/>
      <c r="AJ255" s="77"/>
      <c r="AK255" s="77"/>
      <c r="AL255" s="77"/>
      <c r="AM255" s="77"/>
      <c r="AN255" s="77"/>
      <c r="AO255" s="77"/>
      <c r="AP255" s="77"/>
      <c r="AQ255" s="77"/>
      <c r="AR255" s="77"/>
      <c r="AS255" s="77"/>
      <c r="AT255" s="77"/>
      <c r="AU255" s="77"/>
      <c r="AV255" s="77"/>
      <c r="AW255" s="77"/>
      <c r="AX255" s="77"/>
      <c r="AY255" s="77"/>
      <c r="AZ255" s="77"/>
      <c r="BA255" s="77"/>
    </row>
    <row r="256" spans="1:16" ht="12.75">
      <c r="A256" s="288" t="s">
        <v>133</v>
      </c>
      <c r="B256" s="22" t="s">
        <v>127</v>
      </c>
      <c r="C256" s="7" t="s">
        <v>132</v>
      </c>
      <c r="D256" s="238"/>
      <c r="E256" s="212">
        <v>0</v>
      </c>
      <c r="F256" s="25">
        <v>0</v>
      </c>
      <c r="G256" s="109">
        <f>SUM(E256:F256)</f>
        <v>0</v>
      </c>
      <c r="H256" s="58">
        <v>0</v>
      </c>
      <c r="I256" s="25">
        <v>0</v>
      </c>
      <c r="J256" s="109">
        <f t="shared" si="78"/>
        <v>0</v>
      </c>
      <c r="K256" s="25">
        <v>3</v>
      </c>
      <c r="L256" s="25">
        <v>9</v>
      </c>
      <c r="M256" s="109">
        <f t="shared" si="79"/>
        <v>12</v>
      </c>
      <c r="N256" s="26">
        <f t="shared" si="80"/>
        <v>3</v>
      </c>
      <c r="O256" s="26">
        <f t="shared" si="81"/>
        <v>9</v>
      </c>
      <c r="P256" s="157">
        <f t="shared" si="82"/>
        <v>12</v>
      </c>
    </row>
    <row r="257" spans="1:16" ht="12.75">
      <c r="A257" s="288" t="s">
        <v>224</v>
      </c>
      <c r="B257" s="22" t="s">
        <v>221</v>
      </c>
      <c r="C257" s="7" t="s">
        <v>222</v>
      </c>
      <c r="D257" s="238"/>
      <c r="E257" s="212">
        <v>0</v>
      </c>
      <c r="F257" s="25">
        <v>0</v>
      </c>
      <c r="G257" s="109">
        <f t="shared" si="77"/>
        <v>0</v>
      </c>
      <c r="H257" s="58">
        <v>0</v>
      </c>
      <c r="I257" s="25">
        <v>0</v>
      </c>
      <c r="J257" s="109">
        <f t="shared" si="78"/>
        <v>0</v>
      </c>
      <c r="K257" s="25">
        <v>23</v>
      </c>
      <c r="L257" s="25">
        <v>19</v>
      </c>
      <c r="M257" s="109">
        <f t="shared" si="79"/>
        <v>42</v>
      </c>
      <c r="N257" s="26">
        <f t="shared" si="80"/>
        <v>23</v>
      </c>
      <c r="O257" s="26">
        <f t="shared" si="81"/>
        <v>19</v>
      </c>
      <c r="P257" s="157">
        <f t="shared" si="82"/>
        <v>42</v>
      </c>
    </row>
    <row r="258" spans="1:53" s="8" customFormat="1" ht="13.5" thickBot="1">
      <c r="A258" s="300" t="s">
        <v>223</v>
      </c>
      <c r="B258" s="291" t="s">
        <v>221</v>
      </c>
      <c r="C258" s="292" t="s">
        <v>222</v>
      </c>
      <c r="D258" s="293"/>
      <c r="E258" s="294">
        <v>3</v>
      </c>
      <c r="F258" s="298">
        <v>4</v>
      </c>
      <c r="G258" s="456">
        <f t="shared" si="77"/>
        <v>7</v>
      </c>
      <c r="H258" s="296">
        <v>10</v>
      </c>
      <c r="I258" s="298">
        <v>15</v>
      </c>
      <c r="J258" s="456">
        <f t="shared" si="78"/>
        <v>25</v>
      </c>
      <c r="K258" s="298">
        <v>50</v>
      </c>
      <c r="L258" s="298">
        <v>83</v>
      </c>
      <c r="M258" s="456">
        <f t="shared" si="79"/>
        <v>133</v>
      </c>
      <c r="N258" s="457">
        <f t="shared" si="80"/>
        <v>60</v>
      </c>
      <c r="O258" s="457">
        <f t="shared" si="81"/>
        <v>98</v>
      </c>
      <c r="P258" s="458">
        <f t="shared" si="82"/>
        <v>158</v>
      </c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  <c r="AB258" s="77"/>
      <c r="AC258" s="77"/>
      <c r="AD258" s="77"/>
      <c r="AE258" s="77"/>
      <c r="AF258" s="77"/>
      <c r="AG258" s="77"/>
      <c r="AH258" s="77"/>
      <c r="AI258" s="77"/>
      <c r="AJ258" s="77"/>
      <c r="AK258" s="77"/>
      <c r="AL258" s="77"/>
      <c r="AM258" s="77"/>
      <c r="AN258" s="77"/>
      <c r="AO258" s="77"/>
      <c r="AP258" s="77"/>
      <c r="AQ258" s="77"/>
      <c r="AR258" s="77"/>
      <c r="AS258" s="77"/>
      <c r="AT258" s="77"/>
      <c r="AU258" s="77"/>
      <c r="AV258" s="77"/>
      <c r="AW258" s="77"/>
      <c r="AX258" s="77"/>
      <c r="AY258" s="77"/>
      <c r="AZ258" s="77"/>
      <c r="BA258" s="77"/>
    </row>
    <row r="259" spans="1:53" s="8" customFormat="1" ht="13.5" thickBot="1">
      <c r="A259" s="565" t="s">
        <v>34</v>
      </c>
      <c r="B259" s="565"/>
      <c r="C259" s="565"/>
      <c r="D259" s="566"/>
      <c r="E259" s="254">
        <f aca="true" t="shared" si="83" ref="E259:P259">SUM(E251:E258)</f>
        <v>5</v>
      </c>
      <c r="F259" s="254">
        <f t="shared" si="83"/>
        <v>7</v>
      </c>
      <c r="G259" s="181">
        <f t="shared" si="83"/>
        <v>12</v>
      </c>
      <c r="H259" s="254">
        <f t="shared" si="83"/>
        <v>13</v>
      </c>
      <c r="I259" s="254">
        <f t="shared" si="83"/>
        <v>18</v>
      </c>
      <c r="J259" s="181">
        <f t="shared" si="83"/>
        <v>31</v>
      </c>
      <c r="K259" s="254">
        <f t="shared" si="83"/>
        <v>434</v>
      </c>
      <c r="L259" s="254">
        <f t="shared" si="83"/>
        <v>389</v>
      </c>
      <c r="M259" s="181">
        <f t="shared" si="83"/>
        <v>823</v>
      </c>
      <c r="N259" s="181">
        <f t="shared" si="83"/>
        <v>447</v>
      </c>
      <c r="O259" s="181">
        <f t="shared" si="83"/>
        <v>407</v>
      </c>
      <c r="P259" s="181">
        <f t="shared" si="83"/>
        <v>854</v>
      </c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  <c r="AC259" s="77"/>
      <c r="AD259" s="77"/>
      <c r="AE259" s="77"/>
      <c r="AF259" s="77"/>
      <c r="AG259" s="77"/>
      <c r="AH259" s="77"/>
      <c r="AI259" s="77"/>
      <c r="AJ259" s="77"/>
      <c r="AK259" s="77"/>
      <c r="AL259" s="77"/>
      <c r="AM259" s="77"/>
      <c r="AN259" s="77"/>
      <c r="AO259" s="77"/>
      <c r="AP259" s="77"/>
      <c r="AQ259" s="77"/>
      <c r="AR259" s="77"/>
      <c r="AS259" s="77"/>
      <c r="AT259" s="77"/>
      <c r="AU259" s="77"/>
      <c r="AV259" s="77"/>
      <c r="AW259" s="77"/>
      <c r="AX259" s="77"/>
      <c r="AY259" s="77"/>
      <c r="AZ259" s="77"/>
      <c r="BA259" s="77"/>
    </row>
    <row r="260" spans="1:16" ht="13.5" thickBot="1">
      <c r="A260" s="557" t="s">
        <v>49</v>
      </c>
      <c r="B260" s="557"/>
      <c r="C260" s="557"/>
      <c r="D260" s="558"/>
      <c r="E260" s="67">
        <f aca="true" t="shared" si="84" ref="E260:P260">E259</f>
        <v>5</v>
      </c>
      <c r="F260" s="67">
        <f t="shared" si="84"/>
        <v>7</v>
      </c>
      <c r="G260" s="67">
        <f t="shared" si="84"/>
        <v>12</v>
      </c>
      <c r="H260" s="67">
        <f t="shared" si="84"/>
        <v>13</v>
      </c>
      <c r="I260" s="67">
        <f t="shared" si="84"/>
        <v>18</v>
      </c>
      <c r="J260" s="67">
        <f t="shared" si="84"/>
        <v>31</v>
      </c>
      <c r="K260" s="67">
        <f t="shared" si="84"/>
        <v>434</v>
      </c>
      <c r="L260" s="67">
        <f t="shared" si="84"/>
        <v>389</v>
      </c>
      <c r="M260" s="67">
        <f t="shared" si="84"/>
        <v>823</v>
      </c>
      <c r="N260" s="67">
        <f t="shared" si="84"/>
        <v>447</v>
      </c>
      <c r="O260" s="67">
        <f t="shared" si="84"/>
        <v>407</v>
      </c>
      <c r="P260" s="67">
        <f t="shared" si="84"/>
        <v>854</v>
      </c>
    </row>
    <row r="261" spans="1:16" ht="13.5" thickBot="1">
      <c r="A261" s="74"/>
      <c r="B261" s="74"/>
      <c r="C261" s="74"/>
      <c r="D261" s="74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</row>
    <row r="262" spans="1:16" ht="13.5" thickBot="1">
      <c r="A262" s="567" t="s">
        <v>134</v>
      </c>
      <c r="B262" s="567"/>
      <c r="C262" s="567"/>
      <c r="D262" s="567"/>
      <c r="E262" s="567"/>
      <c r="F262" s="567"/>
      <c r="G262" s="567"/>
      <c r="H262" s="577" t="s">
        <v>6</v>
      </c>
      <c r="I262" s="577"/>
      <c r="J262" s="577"/>
      <c r="K262" s="577"/>
      <c r="L262" s="577"/>
      <c r="M262" s="577"/>
      <c r="N262" s="577"/>
      <c r="O262" s="577"/>
      <c r="P262" s="577"/>
    </row>
    <row r="263" spans="1:16" ht="13.5" thickBot="1">
      <c r="A263" s="175" t="s">
        <v>7</v>
      </c>
      <c r="B263" s="176" t="s">
        <v>51</v>
      </c>
      <c r="C263" s="177" t="s">
        <v>9</v>
      </c>
      <c r="D263" s="177"/>
      <c r="E263" s="570" t="s">
        <v>10</v>
      </c>
      <c r="F263" s="570"/>
      <c r="G263" s="570"/>
      <c r="H263" s="576" t="s">
        <v>11</v>
      </c>
      <c r="I263" s="576"/>
      <c r="J263" s="576"/>
      <c r="K263" s="570" t="s">
        <v>12</v>
      </c>
      <c r="L263" s="570"/>
      <c r="M263" s="570"/>
      <c r="N263" s="570" t="s">
        <v>13</v>
      </c>
      <c r="O263" s="570"/>
      <c r="P263" s="570"/>
    </row>
    <row r="264" spans="1:16" ht="13.5" thickBot="1">
      <c r="A264" s="191" t="s">
        <v>14</v>
      </c>
      <c r="B264" s="192"/>
      <c r="C264" s="178"/>
      <c r="D264" s="211"/>
      <c r="E264" s="179" t="s">
        <v>15</v>
      </c>
      <c r="F264" s="179" t="s">
        <v>16</v>
      </c>
      <c r="G264" s="179" t="s">
        <v>17</v>
      </c>
      <c r="H264" s="179" t="s">
        <v>15</v>
      </c>
      <c r="I264" s="179" t="s">
        <v>16</v>
      </c>
      <c r="J264" s="179" t="s">
        <v>17</v>
      </c>
      <c r="K264" s="179" t="s">
        <v>15</v>
      </c>
      <c r="L264" s="179" t="s">
        <v>16</v>
      </c>
      <c r="M264" s="179" t="s">
        <v>17</v>
      </c>
      <c r="N264" s="179" t="s">
        <v>15</v>
      </c>
      <c r="O264" s="179" t="s">
        <v>16</v>
      </c>
      <c r="P264" s="179" t="s">
        <v>17</v>
      </c>
    </row>
    <row r="265" spans="1:16" ht="13.5" customHeight="1">
      <c r="A265" s="158" t="s">
        <v>135</v>
      </c>
      <c r="B265" s="414" t="s">
        <v>216</v>
      </c>
      <c r="C265" s="160" t="s">
        <v>136</v>
      </c>
      <c r="D265" s="218"/>
      <c r="E265" s="249">
        <v>0</v>
      </c>
      <c r="F265" s="152">
        <v>0</v>
      </c>
      <c r="G265" s="20">
        <f>SUM(E265:F265)</f>
        <v>0</v>
      </c>
      <c r="H265" s="152">
        <v>0</v>
      </c>
      <c r="I265" s="152">
        <v>0</v>
      </c>
      <c r="J265" s="20">
        <f>SUM(H265:I265)</f>
        <v>0</v>
      </c>
      <c r="K265" s="16">
        <v>34</v>
      </c>
      <c r="L265" s="16">
        <v>28</v>
      </c>
      <c r="M265" s="20">
        <f>SUM(K265:L265)</f>
        <v>62</v>
      </c>
      <c r="N265" s="16">
        <f>SUM(H265,K265)</f>
        <v>34</v>
      </c>
      <c r="O265" s="16">
        <f>SUM(I265,L265)</f>
        <v>28</v>
      </c>
      <c r="P265" s="153">
        <f>SUM(N265:O265)</f>
        <v>62</v>
      </c>
    </row>
    <row r="266" spans="1:16" ht="21.75" customHeight="1" thickBot="1">
      <c r="A266" s="29" t="s">
        <v>54</v>
      </c>
      <c r="B266" s="416" t="s">
        <v>216</v>
      </c>
      <c r="C266" s="149" t="s">
        <v>136</v>
      </c>
      <c r="D266" s="250"/>
      <c r="E266" s="246">
        <v>0</v>
      </c>
      <c r="F266" s="63">
        <v>0</v>
      </c>
      <c r="G266" s="155">
        <f>SUM(E266:F266)</f>
        <v>0</v>
      </c>
      <c r="H266" s="63">
        <v>0</v>
      </c>
      <c r="I266" s="63">
        <v>0</v>
      </c>
      <c r="J266" s="65">
        <f>SUM(H266:I266)</f>
        <v>0</v>
      </c>
      <c r="K266" s="19">
        <v>61</v>
      </c>
      <c r="L266" s="19">
        <v>14</v>
      </c>
      <c r="M266" s="155">
        <f>SUM(K266:L266)</f>
        <v>75</v>
      </c>
      <c r="N266" s="150">
        <f>SUM(H266,K266)</f>
        <v>61</v>
      </c>
      <c r="O266" s="150">
        <f>SUM(I266,L266)</f>
        <v>14</v>
      </c>
      <c r="P266" s="151">
        <f>SUM(N266:O266)</f>
        <v>75</v>
      </c>
    </row>
    <row r="267" spans="1:16" ht="13.5" thickBot="1">
      <c r="A267" s="555" t="s">
        <v>34</v>
      </c>
      <c r="B267" s="555"/>
      <c r="C267" s="555"/>
      <c r="D267" s="556"/>
      <c r="E267" s="181">
        <f aca="true" t="shared" si="85" ref="E267:P267">SUM(E265:E266)</f>
        <v>0</v>
      </c>
      <c r="F267" s="181">
        <f t="shared" si="85"/>
        <v>0</v>
      </c>
      <c r="G267" s="181">
        <f t="shared" si="85"/>
        <v>0</v>
      </c>
      <c r="H267" s="181">
        <f t="shared" si="85"/>
        <v>0</v>
      </c>
      <c r="I267" s="181">
        <f t="shared" si="85"/>
        <v>0</v>
      </c>
      <c r="J267" s="181">
        <f t="shared" si="85"/>
        <v>0</v>
      </c>
      <c r="K267" s="181">
        <f t="shared" si="85"/>
        <v>95</v>
      </c>
      <c r="L267" s="181">
        <f t="shared" si="85"/>
        <v>42</v>
      </c>
      <c r="M267" s="181">
        <f t="shared" si="85"/>
        <v>137</v>
      </c>
      <c r="N267" s="181">
        <f t="shared" si="85"/>
        <v>95</v>
      </c>
      <c r="O267" s="181">
        <f t="shared" si="85"/>
        <v>42</v>
      </c>
      <c r="P267" s="181">
        <f t="shared" si="85"/>
        <v>137</v>
      </c>
    </row>
    <row r="268" spans="1:16" ht="13.5" thickBot="1">
      <c r="A268" s="557" t="s">
        <v>49</v>
      </c>
      <c r="B268" s="557"/>
      <c r="C268" s="557"/>
      <c r="D268" s="558"/>
      <c r="E268" s="67">
        <f aca="true" t="shared" si="86" ref="E268:O268">E267</f>
        <v>0</v>
      </c>
      <c r="F268" s="67">
        <f t="shared" si="86"/>
        <v>0</v>
      </c>
      <c r="G268" s="67">
        <f t="shared" si="86"/>
        <v>0</v>
      </c>
      <c r="H268" s="67">
        <f t="shared" si="86"/>
        <v>0</v>
      </c>
      <c r="I268" s="67">
        <f t="shared" si="86"/>
        <v>0</v>
      </c>
      <c r="J268" s="67">
        <f t="shared" si="86"/>
        <v>0</v>
      </c>
      <c r="K268" s="67">
        <f>K267</f>
        <v>95</v>
      </c>
      <c r="L268" s="67">
        <f t="shared" si="86"/>
        <v>42</v>
      </c>
      <c r="M268" s="67">
        <f t="shared" si="86"/>
        <v>137</v>
      </c>
      <c r="N268" s="67">
        <f>N267</f>
        <v>95</v>
      </c>
      <c r="O268" s="67">
        <f t="shared" si="86"/>
        <v>42</v>
      </c>
      <c r="P268" s="67">
        <f>P267</f>
        <v>137</v>
      </c>
    </row>
    <row r="269" spans="1:16" ht="13.5" thickBot="1">
      <c r="A269" s="74"/>
      <c r="B269" s="74"/>
      <c r="C269" s="74"/>
      <c r="D269" s="74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</row>
    <row r="270" spans="1:16" ht="14.25" customHeight="1" thickBot="1">
      <c r="A270" s="567" t="s">
        <v>134</v>
      </c>
      <c r="B270" s="567"/>
      <c r="C270" s="567"/>
      <c r="D270" s="567"/>
      <c r="E270" s="567"/>
      <c r="F270" s="567"/>
      <c r="G270" s="567"/>
      <c r="H270" s="584" t="s">
        <v>6</v>
      </c>
      <c r="I270" s="584"/>
      <c r="J270" s="584"/>
      <c r="K270" s="584"/>
      <c r="L270" s="584"/>
      <c r="M270" s="584"/>
      <c r="N270" s="584"/>
      <c r="O270" s="584"/>
      <c r="P270" s="584"/>
    </row>
    <row r="271" spans="1:16" ht="13.5" thickBot="1">
      <c r="A271" s="177" t="s">
        <v>7</v>
      </c>
      <c r="B271" s="176" t="s">
        <v>51</v>
      </c>
      <c r="C271" s="177" t="s">
        <v>9</v>
      </c>
      <c r="D271" s="177"/>
      <c r="E271" s="570" t="s">
        <v>10</v>
      </c>
      <c r="F271" s="570"/>
      <c r="G271" s="570"/>
      <c r="H271" s="576" t="s">
        <v>11</v>
      </c>
      <c r="I271" s="570"/>
      <c r="J271" s="570"/>
      <c r="K271" s="570" t="s">
        <v>12</v>
      </c>
      <c r="L271" s="570"/>
      <c r="M271" s="570"/>
      <c r="N271" s="570" t="s">
        <v>13</v>
      </c>
      <c r="O271" s="570"/>
      <c r="P271" s="570"/>
    </row>
    <row r="272" spans="1:16" ht="13.5" thickBot="1">
      <c r="A272" s="177" t="s">
        <v>14</v>
      </c>
      <c r="B272" s="314"/>
      <c r="C272" s="314"/>
      <c r="D272" s="313"/>
      <c r="E272" s="315" t="s">
        <v>15</v>
      </c>
      <c r="F272" s="315" t="s">
        <v>16</v>
      </c>
      <c r="G272" s="315" t="s">
        <v>17</v>
      </c>
      <c r="H272" s="315" t="s">
        <v>15</v>
      </c>
      <c r="I272" s="315" t="s">
        <v>16</v>
      </c>
      <c r="J272" s="315" t="s">
        <v>17</v>
      </c>
      <c r="K272" s="315" t="s">
        <v>15</v>
      </c>
      <c r="L272" s="315" t="s">
        <v>16</v>
      </c>
      <c r="M272" s="315" t="s">
        <v>17</v>
      </c>
      <c r="N272" s="315" t="s">
        <v>15</v>
      </c>
      <c r="O272" s="315" t="s">
        <v>16</v>
      </c>
      <c r="P272" s="315" t="s">
        <v>17</v>
      </c>
    </row>
    <row r="273" spans="1:16" ht="12.75">
      <c r="A273" s="40" t="s">
        <v>135</v>
      </c>
      <c r="B273" s="414" t="s">
        <v>217</v>
      </c>
      <c r="C273" s="116" t="s">
        <v>137</v>
      </c>
      <c r="D273" s="396"/>
      <c r="E273" s="397">
        <v>0</v>
      </c>
      <c r="F273" s="109">
        <v>0</v>
      </c>
      <c r="G273" s="109">
        <f aca="true" t="shared" si="87" ref="G273:G278">SUM(E273:F273)</f>
        <v>0</v>
      </c>
      <c r="H273" s="109">
        <v>0</v>
      </c>
      <c r="I273" s="109">
        <v>0</v>
      </c>
      <c r="J273" s="109">
        <f aca="true" t="shared" si="88" ref="J273:J278">SUM(H273:I273)</f>
        <v>0</v>
      </c>
      <c r="K273" s="109">
        <v>55</v>
      </c>
      <c r="L273" s="109">
        <v>16</v>
      </c>
      <c r="M273" s="109">
        <f aca="true" t="shared" si="89" ref="M273:M278">SUM(K273:L273)</f>
        <v>71</v>
      </c>
      <c r="N273" s="109">
        <f aca="true" t="shared" si="90" ref="N273:O278">SUM(H273,K273)</f>
        <v>55</v>
      </c>
      <c r="O273" s="109">
        <f t="shared" si="90"/>
        <v>16</v>
      </c>
      <c r="P273" s="157">
        <f aca="true" t="shared" si="91" ref="P273:P278">SUM(N273:O273)</f>
        <v>71</v>
      </c>
    </row>
    <row r="274" spans="1:16" ht="12.75">
      <c r="A274" s="38" t="s">
        <v>172</v>
      </c>
      <c r="B274" s="414" t="s">
        <v>217</v>
      </c>
      <c r="C274" s="11" t="s">
        <v>137</v>
      </c>
      <c r="D274" s="398"/>
      <c r="E274" s="343">
        <v>0</v>
      </c>
      <c r="F274" s="58">
        <v>0</v>
      </c>
      <c r="G274" s="109">
        <f t="shared" si="87"/>
        <v>0</v>
      </c>
      <c r="H274" s="58">
        <v>6</v>
      </c>
      <c r="I274" s="58">
        <v>6</v>
      </c>
      <c r="J274" s="109">
        <f t="shared" si="88"/>
        <v>12</v>
      </c>
      <c r="K274" s="58">
        <v>0</v>
      </c>
      <c r="L274" s="58">
        <v>8</v>
      </c>
      <c r="M274" s="109">
        <f t="shared" si="89"/>
        <v>8</v>
      </c>
      <c r="N274" s="109">
        <f t="shared" si="90"/>
        <v>6</v>
      </c>
      <c r="O274" s="109">
        <f t="shared" si="90"/>
        <v>14</v>
      </c>
      <c r="P274" s="210">
        <f t="shared" si="91"/>
        <v>20</v>
      </c>
    </row>
    <row r="275" spans="1:16" ht="12.75">
      <c r="A275" s="38" t="s">
        <v>138</v>
      </c>
      <c r="B275" s="414" t="s">
        <v>217</v>
      </c>
      <c r="C275" s="11" t="s">
        <v>137</v>
      </c>
      <c r="D275" s="398"/>
      <c r="E275" s="343">
        <v>0</v>
      </c>
      <c r="F275" s="58">
        <v>0</v>
      </c>
      <c r="G275" s="109">
        <f t="shared" si="87"/>
        <v>0</v>
      </c>
      <c r="H275" s="58">
        <v>0</v>
      </c>
      <c r="I275" s="58">
        <v>0</v>
      </c>
      <c r="J275" s="109">
        <f t="shared" si="88"/>
        <v>0</v>
      </c>
      <c r="K275" s="58">
        <v>14</v>
      </c>
      <c r="L275" s="58">
        <v>12</v>
      </c>
      <c r="M275" s="109">
        <f t="shared" si="89"/>
        <v>26</v>
      </c>
      <c r="N275" s="109">
        <f t="shared" si="90"/>
        <v>14</v>
      </c>
      <c r="O275" s="109">
        <f t="shared" si="90"/>
        <v>12</v>
      </c>
      <c r="P275" s="210">
        <f t="shared" si="91"/>
        <v>26</v>
      </c>
    </row>
    <row r="276" spans="1:53" s="8" customFormat="1" ht="25.5">
      <c r="A276" s="38" t="s">
        <v>139</v>
      </c>
      <c r="B276" s="408" t="s">
        <v>217</v>
      </c>
      <c r="C276" s="11" t="s">
        <v>137</v>
      </c>
      <c r="D276" s="398"/>
      <c r="E276" s="343">
        <v>0</v>
      </c>
      <c r="F276" s="58">
        <v>0</v>
      </c>
      <c r="G276" s="109">
        <f t="shared" si="87"/>
        <v>0</v>
      </c>
      <c r="H276" s="58">
        <v>0</v>
      </c>
      <c r="I276" s="58">
        <v>0</v>
      </c>
      <c r="J276" s="109">
        <f t="shared" si="88"/>
        <v>0</v>
      </c>
      <c r="K276" s="58">
        <v>14</v>
      </c>
      <c r="L276" s="58">
        <v>12</v>
      </c>
      <c r="M276" s="109">
        <f t="shared" si="89"/>
        <v>26</v>
      </c>
      <c r="N276" s="109">
        <f t="shared" si="90"/>
        <v>14</v>
      </c>
      <c r="O276" s="109">
        <f t="shared" si="90"/>
        <v>12</v>
      </c>
      <c r="P276" s="210">
        <f t="shared" si="91"/>
        <v>26</v>
      </c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  <c r="AC276" s="77"/>
      <c r="AD276" s="77"/>
      <c r="AE276" s="77"/>
      <c r="AF276" s="77"/>
      <c r="AG276" s="77"/>
      <c r="AH276" s="77"/>
      <c r="AI276" s="77"/>
      <c r="AJ276" s="77"/>
      <c r="AK276" s="77"/>
      <c r="AL276" s="77"/>
      <c r="AM276" s="77"/>
      <c r="AN276" s="77"/>
      <c r="AO276" s="77"/>
      <c r="AP276" s="77"/>
      <c r="AQ276" s="77"/>
      <c r="AR276" s="77"/>
      <c r="AS276" s="77"/>
      <c r="AT276" s="77"/>
      <c r="AU276" s="77"/>
      <c r="AV276" s="77"/>
      <c r="AW276" s="77"/>
      <c r="AX276" s="77"/>
      <c r="AY276" s="77"/>
      <c r="AZ276" s="77"/>
      <c r="BA276" s="77"/>
    </row>
    <row r="277" spans="1:16" ht="25.5">
      <c r="A277" s="38" t="s">
        <v>140</v>
      </c>
      <c r="B277" s="408" t="s">
        <v>217</v>
      </c>
      <c r="C277" s="11" t="s">
        <v>137</v>
      </c>
      <c r="D277" s="398"/>
      <c r="E277" s="343">
        <v>0</v>
      </c>
      <c r="F277" s="58">
        <v>0</v>
      </c>
      <c r="G277" s="109">
        <f t="shared" si="87"/>
        <v>0</v>
      </c>
      <c r="H277" s="58">
        <v>0</v>
      </c>
      <c r="I277" s="58">
        <v>0</v>
      </c>
      <c r="J277" s="109">
        <f t="shared" si="88"/>
        <v>0</v>
      </c>
      <c r="K277" s="58">
        <v>35</v>
      </c>
      <c r="L277" s="58">
        <v>15</v>
      </c>
      <c r="M277" s="109">
        <f t="shared" si="89"/>
        <v>50</v>
      </c>
      <c r="N277" s="109">
        <f t="shared" si="90"/>
        <v>35</v>
      </c>
      <c r="O277" s="109">
        <f t="shared" si="90"/>
        <v>15</v>
      </c>
      <c r="P277" s="210">
        <f t="shared" si="91"/>
        <v>50</v>
      </c>
    </row>
    <row r="278" spans="1:16" ht="27" customHeight="1" thickBot="1">
      <c r="A278" s="409" t="s">
        <v>54</v>
      </c>
      <c r="B278" s="415" t="s">
        <v>217</v>
      </c>
      <c r="C278" s="410" t="s">
        <v>137</v>
      </c>
      <c r="D278" s="411"/>
      <c r="E278" s="412">
        <v>0</v>
      </c>
      <c r="F278" s="296">
        <v>0</v>
      </c>
      <c r="G278" s="456">
        <f t="shared" si="87"/>
        <v>0</v>
      </c>
      <c r="H278" s="108">
        <v>0</v>
      </c>
      <c r="I278" s="108">
        <v>0</v>
      </c>
      <c r="J278" s="456">
        <f t="shared" si="88"/>
        <v>0</v>
      </c>
      <c r="K278" s="108">
        <v>92</v>
      </c>
      <c r="L278" s="108">
        <v>18</v>
      </c>
      <c r="M278" s="456">
        <f t="shared" si="89"/>
        <v>110</v>
      </c>
      <c r="N278" s="456">
        <f t="shared" si="90"/>
        <v>92</v>
      </c>
      <c r="O278" s="456">
        <f t="shared" si="90"/>
        <v>18</v>
      </c>
      <c r="P278" s="299">
        <f t="shared" si="91"/>
        <v>110</v>
      </c>
    </row>
    <row r="279" spans="1:16" ht="13.5" customHeight="1" thickBot="1">
      <c r="A279" s="563" t="s">
        <v>34</v>
      </c>
      <c r="B279" s="563"/>
      <c r="C279" s="563"/>
      <c r="D279" s="564"/>
      <c r="E279" s="413">
        <f aca="true" t="shared" si="92" ref="E279:P279">SUM(E273:E278)</f>
        <v>0</v>
      </c>
      <c r="F279" s="413">
        <f t="shared" si="92"/>
        <v>0</v>
      </c>
      <c r="G279" s="359">
        <f t="shared" si="92"/>
        <v>0</v>
      </c>
      <c r="H279" s="359">
        <f t="shared" si="92"/>
        <v>6</v>
      </c>
      <c r="I279" s="359">
        <f t="shared" si="92"/>
        <v>6</v>
      </c>
      <c r="J279" s="359">
        <f t="shared" si="92"/>
        <v>12</v>
      </c>
      <c r="K279" s="359">
        <f t="shared" si="92"/>
        <v>210</v>
      </c>
      <c r="L279" s="359">
        <f t="shared" si="92"/>
        <v>81</v>
      </c>
      <c r="M279" s="359">
        <f t="shared" si="92"/>
        <v>291</v>
      </c>
      <c r="N279" s="359">
        <f t="shared" si="92"/>
        <v>216</v>
      </c>
      <c r="O279" s="359">
        <f t="shared" si="92"/>
        <v>87</v>
      </c>
      <c r="P279" s="413">
        <f t="shared" si="92"/>
        <v>303</v>
      </c>
    </row>
    <row r="280" spans="1:53" s="8" customFormat="1" ht="13.5" thickBot="1">
      <c r="A280" s="557" t="s">
        <v>49</v>
      </c>
      <c r="B280" s="557"/>
      <c r="C280" s="557"/>
      <c r="D280" s="558"/>
      <c r="E280" s="184">
        <f>SUM(E279)</f>
        <v>0</v>
      </c>
      <c r="F280" s="184">
        <f aca="true" t="shared" si="93" ref="F280:M280">SUM(F279)</f>
        <v>0</v>
      </c>
      <c r="G280" s="184">
        <f t="shared" si="93"/>
        <v>0</v>
      </c>
      <c r="H280" s="184">
        <f t="shared" si="93"/>
        <v>6</v>
      </c>
      <c r="I280" s="184">
        <f t="shared" si="93"/>
        <v>6</v>
      </c>
      <c r="J280" s="184">
        <f t="shared" si="93"/>
        <v>12</v>
      </c>
      <c r="K280" s="184">
        <f t="shared" si="93"/>
        <v>210</v>
      </c>
      <c r="L280" s="184">
        <f t="shared" si="93"/>
        <v>81</v>
      </c>
      <c r="M280" s="184">
        <f t="shared" si="93"/>
        <v>291</v>
      </c>
      <c r="N280" s="184">
        <f>SUM(N279)</f>
        <v>216</v>
      </c>
      <c r="O280" s="184">
        <f>SUM(O279)</f>
        <v>87</v>
      </c>
      <c r="P280" s="184">
        <f>SUM(P279)</f>
        <v>303</v>
      </c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  <c r="AC280" s="77"/>
      <c r="AD280" s="77"/>
      <c r="AE280" s="77"/>
      <c r="AF280" s="77"/>
      <c r="AG280" s="77"/>
      <c r="AH280" s="77"/>
      <c r="AI280" s="77"/>
      <c r="AJ280" s="77"/>
      <c r="AK280" s="77"/>
      <c r="AL280" s="77"/>
      <c r="AM280" s="77"/>
      <c r="AN280" s="77"/>
      <c r="AO280" s="77"/>
      <c r="AP280" s="77"/>
      <c r="AQ280" s="77"/>
      <c r="AR280" s="77"/>
      <c r="AS280" s="77"/>
      <c r="AT280" s="77"/>
      <c r="AU280" s="77"/>
      <c r="AV280" s="77"/>
      <c r="AW280" s="77"/>
      <c r="AX280" s="77"/>
      <c r="AY280" s="77"/>
      <c r="AZ280" s="77"/>
      <c r="BA280" s="77"/>
    </row>
    <row r="281" spans="1:53" s="8" customFormat="1" ht="13.5" thickBot="1">
      <c r="A281" s="74"/>
      <c r="B281" s="74"/>
      <c r="C281" s="74"/>
      <c r="D281" s="74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77"/>
      <c r="AC281" s="77"/>
      <c r="AD281" s="77"/>
      <c r="AE281" s="77"/>
      <c r="AF281" s="77"/>
      <c r="AG281" s="77"/>
      <c r="AH281" s="77"/>
      <c r="AI281" s="77"/>
      <c r="AJ281" s="77"/>
      <c r="AK281" s="77"/>
      <c r="AL281" s="77"/>
      <c r="AM281" s="77"/>
      <c r="AN281" s="77"/>
      <c r="AO281" s="77"/>
      <c r="AP281" s="77"/>
      <c r="AQ281" s="77"/>
      <c r="AR281" s="77"/>
      <c r="AS281" s="77"/>
      <c r="AT281" s="77"/>
      <c r="AU281" s="77"/>
      <c r="AV281" s="77"/>
      <c r="AW281" s="77"/>
      <c r="AX281" s="77"/>
      <c r="AY281" s="77"/>
      <c r="AZ281" s="77"/>
      <c r="BA281" s="77"/>
    </row>
    <row r="282" spans="1:16" ht="13.5" thickBot="1">
      <c r="A282" s="182" t="s">
        <v>229</v>
      </c>
      <c r="B282" s="178"/>
      <c r="C282" s="178" t="s">
        <v>9</v>
      </c>
      <c r="D282" s="178"/>
      <c r="E282" s="179" t="s">
        <v>15</v>
      </c>
      <c r="F282" s="179" t="s">
        <v>16</v>
      </c>
      <c r="G282" s="179" t="s">
        <v>17</v>
      </c>
      <c r="H282" s="179" t="s">
        <v>15</v>
      </c>
      <c r="I282" s="179" t="s">
        <v>16</v>
      </c>
      <c r="J282" s="179" t="s">
        <v>17</v>
      </c>
      <c r="K282" s="179" t="s">
        <v>15</v>
      </c>
      <c r="L282" s="179" t="s">
        <v>16</v>
      </c>
      <c r="M282" s="179" t="s">
        <v>17</v>
      </c>
      <c r="N282" s="179" t="s">
        <v>15</v>
      </c>
      <c r="O282" s="179" t="s">
        <v>16</v>
      </c>
      <c r="P282" s="179" t="s">
        <v>17</v>
      </c>
    </row>
    <row r="283" spans="1:16" ht="24.75" thickBot="1">
      <c r="A283" s="423" t="s">
        <v>228</v>
      </c>
      <c r="B283" s="424" t="s">
        <v>154</v>
      </c>
      <c r="C283" s="84" t="s">
        <v>21</v>
      </c>
      <c r="D283" s="85"/>
      <c r="E283" s="136">
        <v>0</v>
      </c>
      <c r="F283" s="57">
        <v>0</v>
      </c>
      <c r="G283" s="57">
        <f>SUM(E283:F283)</f>
        <v>0</v>
      </c>
      <c r="H283" s="193">
        <v>0</v>
      </c>
      <c r="I283" s="194">
        <v>0</v>
      </c>
      <c r="J283" s="195">
        <f>SUM(H283:I283)</f>
        <v>0</v>
      </c>
      <c r="K283" s="31">
        <v>6</v>
      </c>
      <c r="L283" s="31">
        <v>20</v>
      </c>
      <c r="M283" s="31">
        <f>SUM(K283:L283)</f>
        <v>26</v>
      </c>
      <c r="N283" s="46">
        <f>SUM(H283,K283)</f>
        <v>6</v>
      </c>
      <c r="O283" s="46">
        <f>SUM(I283,L283)</f>
        <v>20</v>
      </c>
      <c r="P283" s="32">
        <f>SUM(N283:O283)</f>
        <v>26</v>
      </c>
    </row>
    <row r="284" spans="1:16" ht="13.5" thickBot="1">
      <c r="A284" s="557" t="s">
        <v>34</v>
      </c>
      <c r="B284" s="557"/>
      <c r="C284" s="557"/>
      <c r="D284" s="558"/>
      <c r="E284" s="181">
        <f>E283</f>
        <v>0</v>
      </c>
      <c r="F284" s="181">
        <f aca="true" t="shared" si="94" ref="F284:P284">F283</f>
        <v>0</v>
      </c>
      <c r="G284" s="181">
        <f t="shared" si="94"/>
        <v>0</v>
      </c>
      <c r="H284" s="181">
        <f t="shared" si="94"/>
        <v>0</v>
      </c>
      <c r="I284" s="181">
        <f t="shared" si="94"/>
        <v>0</v>
      </c>
      <c r="J284" s="181">
        <f t="shared" si="94"/>
        <v>0</v>
      </c>
      <c r="K284" s="181">
        <f>K283</f>
        <v>6</v>
      </c>
      <c r="L284" s="181">
        <f t="shared" si="94"/>
        <v>20</v>
      </c>
      <c r="M284" s="181">
        <f t="shared" si="94"/>
        <v>26</v>
      </c>
      <c r="N284" s="181">
        <f t="shared" si="94"/>
        <v>6</v>
      </c>
      <c r="O284" s="181">
        <f t="shared" si="94"/>
        <v>20</v>
      </c>
      <c r="P284" s="181">
        <f t="shared" si="94"/>
        <v>26</v>
      </c>
    </row>
    <row r="285" ht="15.75" thickBot="1"/>
    <row r="286" spans="1:53" s="8" customFormat="1" ht="13.5" thickBot="1">
      <c r="A286" s="182" t="s">
        <v>14</v>
      </c>
      <c r="B286" s="178"/>
      <c r="C286" s="178" t="s">
        <v>9</v>
      </c>
      <c r="D286" s="178"/>
      <c r="E286" s="179" t="s">
        <v>15</v>
      </c>
      <c r="F286" s="179" t="s">
        <v>16</v>
      </c>
      <c r="G286" s="179" t="s">
        <v>17</v>
      </c>
      <c r="H286" s="179" t="s">
        <v>15</v>
      </c>
      <c r="I286" s="179" t="s">
        <v>16</v>
      </c>
      <c r="J286" s="179" t="s">
        <v>17</v>
      </c>
      <c r="K286" s="179" t="s">
        <v>15</v>
      </c>
      <c r="L286" s="179" t="s">
        <v>16</v>
      </c>
      <c r="M286" s="179" t="s">
        <v>17</v>
      </c>
      <c r="N286" s="179" t="s">
        <v>15</v>
      </c>
      <c r="O286" s="179" t="s">
        <v>16</v>
      </c>
      <c r="P286" s="179" t="s">
        <v>17</v>
      </c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  <c r="AB286" s="77"/>
      <c r="AC286" s="77"/>
      <c r="AD286" s="77"/>
      <c r="AE286" s="77"/>
      <c r="AF286" s="77"/>
      <c r="AG286" s="77"/>
      <c r="AH286" s="77"/>
      <c r="AI286" s="77"/>
      <c r="AJ286" s="77"/>
      <c r="AK286" s="77"/>
      <c r="AL286" s="77"/>
      <c r="AM286" s="77"/>
      <c r="AN286" s="77"/>
      <c r="AO286" s="77"/>
      <c r="AP286" s="77"/>
      <c r="AQ286" s="77"/>
      <c r="AR286" s="77"/>
      <c r="AS286" s="77"/>
      <c r="AT286" s="77"/>
      <c r="AU286" s="77"/>
      <c r="AV286" s="77"/>
      <c r="AW286" s="77"/>
      <c r="AX286" s="77"/>
      <c r="AY286" s="77"/>
      <c r="AZ286" s="77"/>
      <c r="BA286" s="77"/>
    </row>
    <row r="287" spans="1:53" s="8" customFormat="1" ht="26.25" thickBot="1">
      <c r="A287" s="55" t="s">
        <v>208</v>
      </c>
      <c r="B287" s="83" t="s">
        <v>207</v>
      </c>
      <c r="C287" s="84" t="s">
        <v>200</v>
      </c>
      <c r="D287" s="85"/>
      <c r="E287" s="136">
        <v>0</v>
      </c>
      <c r="F287" s="57">
        <v>0</v>
      </c>
      <c r="G287" s="57">
        <f>SUM(E287:F287)</f>
        <v>0</v>
      </c>
      <c r="H287" s="193">
        <v>0</v>
      </c>
      <c r="I287" s="194">
        <v>0</v>
      </c>
      <c r="J287" s="195">
        <f>SUM(H287:I287)</f>
        <v>0</v>
      </c>
      <c r="K287" s="31">
        <v>8</v>
      </c>
      <c r="L287" s="31">
        <v>5</v>
      </c>
      <c r="M287" s="31">
        <f>SUM(K287:L287)</f>
        <v>13</v>
      </c>
      <c r="N287" s="46">
        <f>SUM(H287,K287)</f>
        <v>8</v>
      </c>
      <c r="O287" s="46">
        <f>SUM(I287,L287)</f>
        <v>5</v>
      </c>
      <c r="P287" s="32">
        <f>SUM(N287:O287)</f>
        <v>13</v>
      </c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  <c r="AB287" s="77"/>
      <c r="AC287" s="77"/>
      <c r="AD287" s="77"/>
      <c r="AE287" s="77"/>
      <c r="AF287" s="77"/>
      <c r="AG287" s="77"/>
      <c r="AH287" s="77"/>
      <c r="AI287" s="77"/>
      <c r="AJ287" s="77"/>
      <c r="AK287" s="77"/>
      <c r="AL287" s="77"/>
      <c r="AM287" s="77"/>
      <c r="AN287" s="77"/>
      <c r="AO287" s="77"/>
      <c r="AP287" s="77"/>
      <c r="AQ287" s="77"/>
      <c r="AR287" s="77"/>
      <c r="AS287" s="77"/>
      <c r="AT287" s="77"/>
      <c r="AU287" s="77"/>
      <c r="AV287" s="77"/>
      <c r="AW287" s="77"/>
      <c r="AX287" s="77"/>
      <c r="AY287" s="77"/>
      <c r="AZ287" s="77"/>
      <c r="BA287" s="77"/>
    </row>
    <row r="288" spans="1:53" s="8" customFormat="1" ht="13.5" thickBot="1">
      <c r="A288" s="555" t="s">
        <v>34</v>
      </c>
      <c r="B288" s="555"/>
      <c r="C288" s="555"/>
      <c r="D288" s="555"/>
      <c r="E288" s="181">
        <f>SUM(E287)</f>
        <v>0</v>
      </c>
      <c r="F288" s="181">
        <f aca="true" t="shared" si="95" ref="F288:N288">F287</f>
        <v>0</v>
      </c>
      <c r="G288" s="181">
        <f t="shared" si="95"/>
        <v>0</v>
      </c>
      <c r="H288" s="181">
        <f t="shared" si="95"/>
        <v>0</v>
      </c>
      <c r="I288" s="181">
        <f t="shared" si="95"/>
        <v>0</v>
      </c>
      <c r="J288" s="181">
        <f>J287</f>
        <v>0</v>
      </c>
      <c r="K288" s="181">
        <f>K287</f>
        <v>8</v>
      </c>
      <c r="L288" s="181">
        <f>L287</f>
        <v>5</v>
      </c>
      <c r="M288" s="181">
        <f>M287</f>
        <v>13</v>
      </c>
      <c r="N288" s="181">
        <f t="shared" si="95"/>
        <v>8</v>
      </c>
      <c r="O288" s="181">
        <f>O287</f>
        <v>5</v>
      </c>
      <c r="P288" s="181">
        <f>P287</f>
        <v>13</v>
      </c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  <c r="AC288" s="77"/>
      <c r="AD288" s="77"/>
      <c r="AE288" s="77"/>
      <c r="AF288" s="77"/>
      <c r="AG288" s="77"/>
      <c r="AH288" s="77"/>
      <c r="AI288" s="77"/>
      <c r="AJ288" s="77"/>
      <c r="AK288" s="77"/>
      <c r="AL288" s="77"/>
      <c r="AM288" s="77"/>
      <c r="AN288" s="77"/>
      <c r="AO288" s="77"/>
      <c r="AP288" s="77"/>
      <c r="AQ288" s="77"/>
      <c r="AR288" s="77"/>
      <c r="AS288" s="77"/>
      <c r="AT288" s="77"/>
      <c r="AU288" s="77"/>
      <c r="AV288" s="77"/>
      <c r="AW288" s="77"/>
      <c r="AX288" s="77"/>
      <c r="AY288" s="77"/>
      <c r="AZ288" s="77"/>
      <c r="BA288" s="77"/>
    </row>
    <row r="289" spans="1:53" s="8" customFormat="1" ht="12.75">
      <c r="A289" s="76"/>
      <c r="B289" s="76"/>
      <c r="C289" s="76"/>
      <c r="D289" s="76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  <c r="AB289" s="77"/>
      <c r="AC289" s="77"/>
      <c r="AD289" s="77"/>
      <c r="AE289" s="77"/>
      <c r="AF289" s="77"/>
      <c r="AG289" s="77"/>
      <c r="AH289" s="77"/>
      <c r="AI289" s="77"/>
      <c r="AJ289" s="77"/>
      <c r="AK289" s="77"/>
      <c r="AL289" s="77"/>
      <c r="AM289" s="77"/>
      <c r="AN289" s="77"/>
      <c r="AO289" s="77"/>
      <c r="AP289" s="77"/>
      <c r="AQ289" s="77"/>
      <c r="AR289" s="77"/>
      <c r="AS289" s="77"/>
      <c r="AT289" s="77"/>
      <c r="AU289" s="77"/>
      <c r="AV289" s="77"/>
      <c r="AW289" s="77"/>
      <c r="AX289" s="77"/>
      <c r="AY289" s="77"/>
      <c r="AZ289" s="77"/>
      <c r="BA289" s="77"/>
    </row>
    <row r="290" spans="1:53" s="8" customFormat="1" ht="13.5" thickBot="1">
      <c r="A290" s="74"/>
      <c r="B290" s="74"/>
      <c r="C290" s="74"/>
      <c r="D290" s="74"/>
      <c r="E290" s="90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  <c r="AC290" s="77"/>
      <c r="AD290" s="77"/>
      <c r="AE290" s="77"/>
      <c r="AF290" s="77"/>
      <c r="AG290" s="77"/>
      <c r="AH290" s="77"/>
      <c r="AI290" s="77"/>
      <c r="AJ290" s="77"/>
      <c r="AK290" s="77"/>
      <c r="AL290" s="77"/>
      <c r="AM290" s="77"/>
      <c r="AN290" s="77"/>
      <c r="AO290" s="77"/>
      <c r="AP290" s="77"/>
      <c r="AQ290" s="77"/>
      <c r="AR290" s="77"/>
      <c r="AS290" s="77"/>
      <c r="AT290" s="77"/>
      <c r="AU290" s="77"/>
      <c r="AV290" s="77"/>
      <c r="AW290" s="77"/>
      <c r="AX290" s="77"/>
      <c r="AY290" s="77"/>
      <c r="AZ290" s="77"/>
      <c r="BA290" s="77"/>
    </row>
    <row r="291" spans="1:53" s="8" customFormat="1" ht="13.5" thickBot="1">
      <c r="A291" s="82" t="s">
        <v>35</v>
      </c>
      <c r="B291" s="71"/>
      <c r="C291" s="71"/>
      <c r="D291" s="71"/>
      <c r="E291" s="1" t="s">
        <v>15</v>
      </c>
      <c r="F291" s="1" t="s">
        <v>16</v>
      </c>
      <c r="G291" s="1" t="s">
        <v>17</v>
      </c>
      <c r="H291" s="1" t="s">
        <v>15</v>
      </c>
      <c r="I291" s="2" t="s">
        <v>16</v>
      </c>
      <c r="J291" s="3" t="s">
        <v>17</v>
      </c>
      <c r="K291" s="1" t="s">
        <v>15</v>
      </c>
      <c r="L291" s="1" t="s">
        <v>16</v>
      </c>
      <c r="M291" s="1" t="s">
        <v>17</v>
      </c>
      <c r="N291" s="1" t="s">
        <v>15</v>
      </c>
      <c r="O291" s="1" t="s">
        <v>16</v>
      </c>
      <c r="P291" s="2" t="s">
        <v>17</v>
      </c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77"/>
      <c r="AC291" s="77"/>
      <c r="AD291" s="77"/>
      <c r="AE291" s="77"/>
      <c r="AF291" s="77"/>
      <c r="AG291" s="77"/>
      <c r="AH291" s="77"/>
      <c r="AI291" s="77"/>
      <c r="AJ291" s="77"/>
      <c r="AK291" s="77"/>
      <c r="AL291" s="77"/>
      <c r="AM291" s="77"/>
      <c r="AN291" s="77"/>
      <c r="AO291" s="77"/>
      <c r="AP291" s="77"/>
      <c r="AQ291" s="77"/>
      <c r="AR291" s="77"/>
      <c r="AS291" s="77"/>
      <c r="AT291" s="77"/>
      <c r="AU291" s="77"/>
      <c r="AV291" s="77"/>
      <c r="AW291" s="77"/>
      <c r="AX291" s="77"/>
      <c r="AY291" s="77"/>
      <c r="AZ291" s="77"/>
      <c r="BA291" s="77"/>
    </row>
    <row r="292" spans="1:53" s="8" customFormat="1" ht="13.5" thickBot="1">
      <c r="A292" s="484" t="s">
        <v>72</v>
      </c>
      <c r="B292" s="485" t="s">
        <v>207</v>
      </c>
      <c r="C292" s="486" t="s">
        <v>200</v>
      </c>
      <c r="D292" s="487"/>
      <c r="E292" s="488">
        <v>0</v>
      </c>
      <c r="F292" s="489">
        <v>0</v>
      </c>
      <c r="G292" s="489">
        <f>SUM(E292:F292)</f>
        <v>0</v>
      </c>
      <c r="H292" s="490">
        <v>0</v>
      </c>
      <c r="I292" s="491">
        <v>0</v>
      </c>
      <c r="J292" s="492">
        <f>SUM(H292:I292)</f>
        <v>0</v>
      </c>
      <c r="K292" s="493">
        <v>9</v>
      </c>
      <c r="L292" s="493">
        <v>9</v>
      </c>
      <c r="M292" s="493">
        <f>SUM(K292:L292)</f>
        <v>18</v>
      </c>
      <c r="N292" s="494">
        <f>SUM(H292,K292)</f>
        <v>9</v>
      </c>
      <c r="O292" s="494">
        <f>SUM(I292,L292)</f>
        <v>9</v>
      </c>
      <c r="P292" s="495">
        <f>SUM(N292:O292)</f>
        <v>18</v>
      </c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  <c r="AB292" s="77"/>
      <c r="AC292" s="77"/>
      <c r="AD292" s="77"/>
      <c r="AE292" s="77"/>
      <c r="AF292" s="77"/>
      <c r="AG292" s="77"/>
      <c r="AH292" s="77"/>
      <c r="AI292" s="77"/>
      <c r="AJ292" s="77"/>
      <c r="AK292" s="77"/>
      <c r="AL292" s="77"/>
      <c r="AM292" s="77"/>
      <c r="AN292" s="77"/>
      <c r="AO292" s="77"/>
      <c r="AP292" s="77"/>
      <c r="AQ292" s="77"/>
      <c r="AR292" s="77"/>
      <c r="AS292" s="77"/>
      <c r="AT292" s="77"/>
      <c r="AU292" s="77"/>
      <c r="AV292" s="77"/>
      <c r="AW292" s="77"/>
      <c r="AX292" s="77"/>
      <c r="AY292" s="77"/>
      <c r="AZ292" s="77"/>
      <c r="BA292" s="77"/>
    </row>
    <row r="293" spans="1:53" s="499" customFormat="1" ht="13.5" thickBot="1">
      <c r="A293" s="568" t="s">
        <v>160</v>
      </c>
      <c r="B293" s="568"/>
      <c r="C293" s="568"/>
      <c r="D293" s="496"/>
      <c r="E293" s="497">
        <f>E292</f>
        <v>0</v>
      </c>
      <c r="F293" s="497">
        <f>F292</f>
        <v>0</v>
      </c>
      <c r="G293" s="497">
        <f>G292</f>
        <v>0</v>
      </c>
      <c r="H293" s="497">
        <f aca="true" t="shared" si="96" ref="H293:O293">H292</f>
        <v>0</v>
      </c>
      <c r="I293" s="497">
        <f t="shared" si="96"/>
        <v>0</v>
      </c>
      <c r="J293" s="497">
        <f t="shared" si="96"/>
        <v>0</v>
      </c>
      <c r="K293" s="497">
        <f t="shared" si="96"/>
        <v>9</v>
      </c>
      <c r="L293" s="497">
        <f t="shared" si="96"/>
        <v>9</v>
      </c>
      <c r="M293" s="497">
        <f t="shared" si="96"/>
        <v>18</v>
      </c>
      <c r="N293" s="497">
        <f>N292</f>
        <v>9</v>
      </c>
      <c r="O293" s="497">
        <f t="shared" si="96"/>
        <v>9</v>
      </c>
      <c r="P293" s="497">
        <f>P292</f>
        <v>18</v>
      </c>
      <c r="Q293" s="498"/>
      <c r="R293" s="498"/>
      <c r="S293" s="498"/>
      <c r="T293" s="498"/>
      <c r="U293" s="498"/>
      <c r="V293" s="498"/>
      <c r="W293" s="498"/>
      <c r="X293" s="498"/>
      <c r="Y293" s="498"/>
      <c r="Z293" s="498"/>
      <c r="AA293" s="498"/>
      <c r="AB293" s="498"/>
      <c r="AC293" s="498"/>
      <c r="AD293" s="498"/>
      <c r="AE293" s="498"/>
      <c r="AF293" s="498"/>
      <c r="AG293" s="498"/>
      <c r="AH293" s="498"/>
      <c r="AI293" s="498"/>
      <c r="AJ293" s="498"/>
      <c r="AK293" s="498"/>
      <c r="AL293" s="498"/>
      <c r="AM293" s="498"/>
      <c r="AN293" s="498"/>
      <c r="AO293" s="498"/>
      <c r="AP293" s="498"/>
      <c r="AQ293" s="498"/>
      <c r="AR293" s="498"/>
      <c r="AS293" s="498"/>
      <c r="AT293" s="498"/>
      <c r="AU293" s="498"/>
      <c r="AV293" s="498"/>
      <c r="AW293" s="498"/>
      <c r="AX293" s="498"/>
      <c r="AY293" s="498"/>
      <c r="AZ293" s="498"/>
      <c r="BA293" s="498"/>
    </row>
    <row r="295" spans="1:16" ht="13.5" thickBot="1">
      <c r="A295" s="74"/>
      <c r="B295" s="74"/>
      <c r="C295" s="74"/>
      <c r="D295" s="74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</row>
    <row r="296" spans="1:53" s="8" customFormat="1" ht="13.5" thickBot="1">
      <c r="A296" s="182" t="s">
        <v>47</v>
      </c>
      <c r="B296" s="178"/>
      <c r="C296" s="178"/>
      <c r="D296" s="178"/>
      <c r="E296" s="255" t="s">
        <v>15</v>
      </c>
      <c r="F296" s="255" t="s">
        <v>16</v>
      </c>
      <c r="G296" s="255" t="s">
        <v>17</v>
      </c>
      <c r="H296" s="255" t="s">
        <v>15</v>
      </c>
      <c r="I296" s="255" t="s">
        <v>16</v>
      </c>
      <c r="J296" s="255" t="s">
        <v>17</v>
      </c>
      <c r="K296" s="255" t="s">
        <v>15</v>
      </c>
      <c r="L296" s="255" t="s">
        <v>16</v>
      </c>
      <c r="M296" s="255" t="s">
        <v>17</v>
      </c>
      <c r="N296" s="255" t="s">
        <v>15</v>
      </c>
      <c r="O296" s="255" t="s">
        <v>16</v>
      </c>
      <c r="P296" s="255" t="s">
        <v>17</v>
      </c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  <c r="AB296" s="77"/>
      <c r="AC296" s="77"/>
      <c r="AD296" s="77"/>
      <c r="AE296" s="77"/>
      <c r="AF296" s="77"/>
      <c r="AG296" s="77"/>
      <c r="AH296" s="77"/>
      <c r="AI296" s="77"/>
      <c r="AJ296" s="77"/>
      <c r="AK296" s="77"/>
      <c r="AL296" s="77"/>
      <c r="AM296" s="77"/>
      <c r="AN296" s="77"/>
      <c r="AO296" s="77"/>
      <c r="AP296" s="77"/>
      <c r="AQ296" s="77"/>
      <c r="AR296" s="77"/>
      <c r="AS296" s="77"/>
      <c r="AT296" s="77"/>
      <c r="AU296" s="77"/>
      <c r="AV296" s="77"/>
      <c r="AW296" s="77"/>
      <c r="AX296" s="77"/>
      <c r="AY296" s="77"/>
      <c r="AZ296" s="77"/>
      <c r="BA296" s="77"/>
    </row>
    <row r="297" spans="1:53" s="499" customFormat="1" ht="13.5" thickBot="1">
      <c r="A297" s="500" t="s">
        <v>72</v>
      </c>
      <c r="B297" s="501" t="s">
        <v>199</v>
      </c>
      <c r="C297" s="502" t="s">
        <v>200</v>
      </c>
      <c r="D297" s="503"/>
      <c r="E297" s="454">
        <v>0</v>
      </c>
      <c r="F297" s="454">
        <v>0</v>
      </c>
      <c r="G297" s="454">
        <f>SUM(E297:F297)</f>
        <v>0</v>
      </c>
      <c r="H297" s="504">
        <v>0</v>
      </c>
      <c r="I297" s="504">
        <v>0</v>
      </c>
      <c r="J297" s="504">
        <f>SUM(H297:I297)</f>
        <v>0</v>
      </c>
      <c r="K297" s="454">
        <v>13</v>
      </c>
      <c r="L297" s="454">
        <v>3</v>
      </c>
      <c r="M297" s="454">
        <f>SUM(K297,L297)</f>
        <v>16</v>
      </c>
      <c r="N297" s="454">
        <f>SUM(H297,K297)</f>
        <v>13</v>
      </c>
      <c r="O297" s="454">
        <f>SUM(I297,L297)</f>
        <v>3</v>
      </c>
      <c r="P297" s="454">
        <f>SUM(N297:O297)</f>
        <v>16</v>
      </c>
      <c r="Q297" s="498"/>
      <c r="R297" s="498"/>
      <c r="S297" s="498"/>
      <c r="T297" s="498"/>
      <c r="U297" s="498"/>
      <c r="V297" s="498"/>
      <c r="W297" s="498"/>
      <c r="X297" s="498"/>
      <c r="Y297" s="498"/>
      <c r="Z297" s="498"/>
      <c r="AA297" s="498"/>
      <c r="AB297" s="498"/>
      <c r="AC297" s="498"/>
      <c r="AD297" s="498"/>
      <c r="AE297" s="498"/>
      <c r="AF297" s="498"/>
      <c r="AG297" s="498"/>
      <c r="AH297" s="498"/>
      <c r="AI297" s="498"/>
      <c r="AJ297" s="498"/>
      <c r="AK297" s="498"/>
      <c r="AL297" s="498"/>
      <c r="AM297" s="498"/>
      <c r="AN297" s="498"/>
      <c r="AO297" s="498"/>
      <c r="AP297" s="498"/>
      <c r="AQ297" s="498"/>
      <c r="AR297" s="498"/>
      <c r="AS297" s="498"/>
      <c r="AT297" s="498"/>
      <c r="AU297" s="498"/>
      <c r="AV297" s="498"/>
      <c r="AW297" s="498"/>
      <c r="AX297" s="498"/>
      <c r="AY297" s="498"/>
      <c r="AZ297" s="498"/>
      <c r="BA297" s="498"/>
    </row>
    <row r="298" spans="1:53" s="499" customFormat="1" ht="13.5" thickBot="1">
      <c r="A298" s="568" t="s">
        <v>34</v>
      </c>
      <c r="B298" s="568"/>
      <c r="C298" s="568"/>
      <c r="D298" s="569"/>
      <c r="E298" s="497">
        <f aca="true" t="shared" si="97" ref="E298:O298">E297</f>
        <v>0</v>
      </c>
      <c r="F298" s="497">
        <f t="shared" si="97"/>
        <v>0</v>
      </c>
      <c r="G298" s="497">
        <f t="shared" si="97"/>
        <v>0</v>
      </c>
      <c r="H298" s="497">
        <f t="shared" si="97"/>
        <v>0</v>
      </c>
      <c r="I298" s="497">
        <f t="shared" si="97"/>
        <v>0</v>
      </c>
      <c r="J298" s="497">
        <f>J297</f>
        <v>0</v>
      </c>
      <c r="K298" s="497">
        <f>K297</f>
        <v>13</v>
      </c>
      <c r="L298" s="497">
        <f>L297</f>
        <v>3</v>
      </c>
      <c r="M298" s="505">
        <f>SUM(M297)</f>
        <v>16</v>
      </c>
      <c r="N298" s="497">
        <f t="shared" si="97"/>
        <v>13</v>
      </c>
      <c r="O298" s="497">
        <f t="shared" si="97"/>
        <v>3</v>
      </c>
      <c r="P298" s="505">
        <f>SUM(P297)</f>
        <v>16</v>
      </c>
      <c r="Q298" s="498"/>
      <c r="R298" s="498"/>
      <c r="S298" s="498"/>
      <c r="T298" s="498"/>
      <c r="U298" s="498"/>
      <c r="V298" s="498"/>
      <c r="W298" s="498"/>
      <c r="X298" s="498"/>
      <c r="Y298" s="498"/>
      <c r="Z298" s="498"/>
      <c r="AA298" s="498"/>
      <c r="AB298" s="498"/>
      <c r="AC298" s="498"/>
      <c r="AD298" s="498"/>
      <c r="AE298" s="498"/>
      <c r="AF298" s="498"/>
      <c r="AG298" s="498"/>
      <c r="AH298" s="498"/>
      <c r="AI298" s="498"/>
      <c r="AJ298" s="498"/>
      <c r="AK298" s="498"/>
      <c r="AL298" s="498"/>
      <c r="AM298" s="498"/>
      <c r="AN298" s="498"/>
      <c r="AO298" s="498"/>
      <c r="AP298" s="498"/>
      <c r="AQ298" s="498"/>
      <c r="AR298" s="498"/>
      <c r="AS298" s="498"/>
      <c r="AT298" s="498"/>
      <c r="AU298" s="498"/>
      <c r="AV298" s="498"/>
      <c r="AW298" s="498"/>
      <c r="AX298" s="498"/>
      <c r="AY298" s="498"/>
      <c r="AZ298" s="498"/>
      <c r="BA298" s="498"/>
    </row>
    <row r="300" spans="1:16" ht="23.25" customHeight="1" thickBot="1">
      <c r="A300" s="110"/>
      <c r="B300" s="162"/>
      <c r="C300" s="162"/>
      <c r="D300" s="162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</row>
    <row r="301" spans="1:53" s="8" customFormat="1" ht="13.5" thickBot="1">
      <c r="A301" s="182" t="s">
        <v>47</v>
      </c>
      <c r="B301" s="178"/>
      <c r="C301" s="178"/>
      <c r="D301" s="178"/>
      <c r="E301" s="179" t="s">
        <v>15</v>
      </c>
      <c r="F301" s="179" t="s">
        <v>16</v>
      </c>
      <c r="G301" s="179" t="s">
        <v>17</v>
      </c>
      <c r="H301" s="179" t="s">
        <v>15</v>
      </c>
      <c r="I301" s="179" t="s">
        <v>16</v>
      </c>
      <c r="J301" s="179" t="s">
        <v>17</v>
      </c>
      <c r="K301" s="179" t="s">
        <v>15</v>
      </c>
      <c r="L301" s="179" t="s">
        <v>16</v>
      </c>
      <c r="M301" s="179" t="s">
        <v>17</v>
      </c>
      <c r="N301" s="179" t="s">
        <v>15</v>
      </c>
      <c r="O301" s="179" t="s">
        <v>16</v>
      </c>
      <c r="P301" s="179" t="s">
        <v>17</v>
      </c>
      <c r="Q301" s="77"/>
      <c r="R301" s="77"/>
      <c r="S301" s="77"/>
      <c r="T301" s="77"/>
      <c r="U301" s="77"/>
      <c r="V301" s="77"/>
      <c r="W301" s="77"/>
      <c r="X301" s="77"/>
      <c r="Y301" s="77"/>
      <c r="Z301" s="77"/>
      <c r="AA301" s="77"/>
      <c r="AB301" s="77"/>
      <c r="AC301" s="77"/>
      <c r="AD301" s="77"/>
      <c r="AE301" s="77"/>
      <c r="AF301" s="77"/>
      <c r="AG301" s="77"/>
      <c r="AH301" s="77"/>
      <c r="AI301" s="77"/>
      <c r="AJ301" s="77"/>
      <c r="AK301" s="77"/>
      <c r="AL301" s="77"/>
      <c r="AM301" s="77"/>
      <c r="AN301" s="77"/>
      <c r="AO301" s="77"/>
      <c r="AP301" s="77"/>
      <c r="AQ301" s="77"/>
      <c r="AR301" s="77"/>
      <c r="AS301" s="77"/>
      <c r="AT301" s="77"/>
      <c r="AU301" s="77"/>
      <c r="AV301" s="77"/>
      <c r="AW301" s="77"/>
      <c r="AX301" s="77"/>
      <c r="AY301" s="77"/>
      <c r="AZ301" s="77"/>
      <c r="BA301" s="77"/>
    </row>
    <row r="302" spans="1:16" ht="24.75" thickBot="1">
      <c r="A302" s="27" t="s">
        <v>141</v>
      </c>
      <c r="B302" s="310" t="s">
        <v>142</v>
      </c>
      <c r="C302" s="5" t="s">
        <v>87</v>
      </c>
      <c r="D302" s="73"/>
      <c r="E302" s="196">
        <v>0</v>
      </c>
      <c r="F302" s="31">
        <v>0</v>
      </c>
      <c r="G302" s="31">
        <f>SUM(E302:F302)</f>
        <v>0</v>
      </c>
      <c r="H302" s="197">
        <v>0</v>
      </c>
      <c r="I302" s="197">
        <v>0</v>
      </c>
      <c r="J302" s="197">
        <f>SUM(H302:I302)</f>
        <v>0</v>
      </c>
      <c r="K302" s="31">
        <v>0</v>
      </c>
      <c r="L302" s="31">
        <v>5</v>
      </c>
      <c r="M302" s="31">
        <f>SUM(K302,L302)</f>
        <v>5</v>
      </c>
      <c r="N302" s="31">
        <f>SUM(H302,K302)</f>
        <v>0</v>
      </c>
      <c r="O302" s="31">
        <f>SUM(I302,L302)</f>
        <v>5</v>
      </c>
      <c r="P302" s="32">
        <f>SUM(N302:O302)</f>
        <v>5</v>
      </c>
    </row>
    <row r="303" spans="1:16" ht="13.5" thickBot="1">
      <c r="A303" s="555" t="s">
        <v>34</v>
      </c>
      <c r="B303" s="555"/>
      <c r="C303" s="555"/>
      <c r="D303" s="555"/>
      <c r="E303" s="181">
        <f>SUM(E302:E302)</f>
        <v>0</v>
      </c>
      <c r="F303" s="181">
        <f aca="true" t="shared" si="98" ref="F303:M303">SUM(F302:F302)</f>
        <v>0</v>
      </c>
      <c r="G303" s="181">
        <f t="shared" si="98"/>
        <v>0</v>
      </c>
      <c r="H303" s="181">
        <f t="shared" si="98"/>
        <v>0</v>
      </c>
      <c r="I303" s="181">
        <f t="shared" si="98"/>
        <v>0</v>
      </c>
      <c r="J303" s="181">
        <f t="shared" si="98"/>
        <v>0</v>
      </c>
      <c r="K303" s="181">
        <f t="shared" si="98"/>
        <v>0</v>
      </c>
      <c r="L303" s="181">
        <f t="shared" si="98"/>
        <v>5</v>
      </c>
      <c r="M303" s="181">
        <f t="shared" si="98"/>
        <v>5</v>
      </c>
      <c r="N303" s="181">
        <f>SUM(N302:N302)</f>
        <v>0</v>
      </c>
      <c r="O303" s="181">
        <f>SUM(O302:O302)</f>
        <v>5</v>
      </c>
      <c r="P303" s="181">
        <f>SUM(P302:P302)</f>
        <v>5</v>
      </c>
    </row>
    <row r="304" spans="1:16" ht="13.5" thickBot="1">
      <c r="A304" s="74"/>
      <c r="B304" s="74"/>
      <c r="C304" s="74"/>
      <c r="D304" s="74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</row>
    <row r="305" spans="1:16" ht="13.5" thickBot="1">
      <c r="A305" s="559" t="s">
        <v>157</v>
      </c>
      <c r="B305" s="559"/>
      <c r="C305" s="559"/>
      <c r="D305" s="559"/>
      <c r="E305" s="67">
        <f aca="true" t="shared" si="99" ref="E305:P305">SUM(E57,E87,E127,E178,E194,E220,E229,E246,E260,E268,E280,E284,E288,E293,E298,E303)</f>
        <v>1684</v>
      </c>
      <c r="F305" s="67">
        <f t="shared" si="99"/>
        <v>1473</v>
      </c>
      <c r="G305" s="67">
        <f t="shared" si="99"/>
        <v>3157</v>
      </c>
      <c r="H305" s="67">
        <f t="shared" si="99"/>
        <v>1322</v>
      </c>
      <c r="I305" s="67">
        <f t="shared" si="99"/>
        <v>1124</v>
      </c>
      <c r="J305" s="67">
        <f t="shared" si="99"/>
        <v>2446</v>
      </c>
      <c r="K305" s="67">
        <f t="shared" si="99"/>
        <v>9856</v>
      </c>
      <c r="L305" s="67">
        <f t="shared" si="99"/>
        <v>8905</v>
      </c>
      <c r="M305" s="67">
        <f t="shared" si="99"/>
        <v>18761</v>
      </c>
      <c r="N305" s="67">
        <f t="shared" si="99"/>
        <v>11178</v>
      </c>
      <c r="O305" s="67">
        <f t="shared" si="99"/>
        <v>10029</v>
      </c>
      <c r="P305" s="67">
        <f t="shared" si="99"/>
        <v>21207</v>
      </c>
    </row>
    <row r="306" spans="1:16" ht="12.75">
      <c r="A306" s="69"/>
      <c r="B306" s="69"/>
      <c r="C306" s="69"/>
      <c r="D306" s="69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</row>
    <row r="307" spans="1:16" ht="12.75">
      <c r="A307" s="69"/>
      <c r="B307" s="69"/>
      <c r="C307" s="69"/>
      <c r="D307" s="69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</row>
    <row r="308" spans="1:16" ht="12.75">
      <c r="A308" s="69"/>
      <c r="B308" s="69"/>
      <c r="C308" s="69"/>
      <c r="D308" s="69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</row>
    <row r="309" spans="1:16" ht="12.75">
      <c r="A309" s="69"/>
      <c r="B309" s="69"/>
      <c r="C309" s="69"/>
      <c r="D309" s="69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</row>
    <row r="310" spans="1:16" ht="21" thickBot="1">
      <c r="A310" s="585" t="s">
        <v>194</v>
      </c>
      <c r="B310" s="585"/>
      <c r="C310" s="585"/>
      <c r="D310" s="585"/>
      <c r="E310" s="585"/>
      <c r="F310" s="585"/>
      <c r="G310" s="585"/>
      <c r="H310" s="585"/>
      <c r="I310" s="585"/>
      <c r="J310" s="585"/>
      <c r="K310" s="585"/>
      <c r="L310" s="585"/>
      <c r="M310" s="585"/>
      <c r="N310" s="585"/>
      <c r="O310" s="585"/>
      <c r="P310" s="585"/>
    </row>
    <row r="311" spans="1:16" ht="13.5" thickBot="1">
      <c r="A311" s="567" t="s">
        <v>113</v>
      </c>
      <c r="B311" s="567"/>
      <c r="C311" s="567"/>
      <c r="D311" s="567"/>
      <c r="E311" s="567"/>
      <c r="F311" s="567"/>
      <c r="G311" s="567"/>
      <c r="H311" s="577" t="s">
        <v>6</v>
      </c>
      <c r="I311" s="577"/>
      <c r="J311" s="577"/>
      <c r="K311" s="577"/>
      <c r="L311" s="577"/>
      <c r="M311" s="577"/>
      <c r="N311" s="577"/>
      <c r="O311" s="577"/>
      <c r="P311" s="577"/>
    </row>
    <row r="312" spans="1:16" ht="13.5" thickBot="1">
      <c r="A312" s="175" t="s">
        <v>7</v>
      </c>
      <c r="B312" s="176" t="s">
        <v>51</v>
      </c>
      <c r="C312" s="177" t="s">
        <v>9</v>
      </c>
      <c r="D312" s="177"/>
      <c r="E312" s="570" t="s">
        <v>10</v>
      </c>
      <c r="F312" s="570"/>
      <c r="G312" s="570"/>
      <c r="H312" s="576" t="s">
        <v>11</v>
      </c>
      <c r="I312" s="570"/>
      <c r="J312" s="570"/>
      <c r="K312" s="570" t="s">
        <v>12</v>
      </c>
      <c r="L312" s="570"/>
      <c r="M312" s="570"/>
      <c r="N312" s="570" t="s">
        <v>13</v>
      </c>
      <c r="O312" s="570"/>
      <c r="P312" s="570"/>
    </row>
    <row r="313" spans="1:53" s="8" customFormat="1" ht="13.5" thickBot="1">
      <c r="A313" s="175" t="s">
        <v>14</v>
      </c>
      <c r="B313" s="178"/>
      <c r="C313" s="178"/>
      <c r="D313" s="178"/>
      <c r="E313" s="179" t="s">
        <v>15</v>
      </c>
      <c r="F313" s="179" t="s">
        <v>16</v>
      </c>
      <c r="G313" s="179" t="s">
        <v>17</v>
      </c>
      <c r="H313" s="179" t="s">
        <v>15</v>
      </c>
      <c r="I313" s="179" t="s">
        <v>16</v>
      </c>
      <c r="J313" s="179" t="s">
        <v>17</v>
      </c>
      <c r="K313" s="179" t="s">
        <v>15</v>
      </c>
      <c r="L313" s="179" t="s">
        <v>16</v>
      </c>
      <c r="M313" s="179" t="s">
        <v>17</v>
      </c>
      <c r="N313" s="179" t="s">
        <v>15</v>
      </c>
      <c r="O313" s="179" t="s">
        <v>16</v>
      </c>
      <c r="P313" s="179" t="s">
        <v>17</v>
      </c>
      <c r="Q313" s="77"/>
      <c r="R313" s="77"/>
      <c r="S313" s="77"/>
      <c r="T313" s="77"/>
      <c r="U313" s="77"/>
      <c r="V313" s="77"/>
      <c r="W313" s="77"/>
      <c r="X313" s="77"/>
      <c r="Y313" s="77"/>
      <c r="Z313" s="77"/>
      <c r="AA313" s="77"/>
      <c r="AB313" s="77"/>
      <c r="AC313" s="77"/>
      <c r="AD313" s="77"/>
      <c r="AE313" s="77"/>
      <c r="AF313" s="77"/>
      <c r="AG313" s="77"/>
      <c r="AH313" s="77"/>
      <c r="AI313" s="77"/>
      <c r="AJ313" s="77"/>
      <c r="AK313" s="77"/>
      <c r="AL313" s="77"/>
      <c r="AM313" s="77"/>
      <c r="AN313" s="77"/>
      <c r="AO313" s="77"/>
      <c r="AP313" s="77"/>
      <c r="AQ313" s="77"/>
      <c r="AR313" s="77"/>
      <c r="AS313" s="77"/>
      <c r="AT313" s="77"/>
      <c r="AU313" s="77"/>
      <c r="AV313" s="77"/>
      <c r="AW313" s="77"/>
      <c r="AX313" s="77"/>
      <c r="AY313" s="77"/>
      <c r="AZ313" s="77"/>
      <c r="BA313" s="77"/>
    </row>
    <row r="314" spans="1:16" ht="39" thickBot="1">
      <c r="A314" s="163" t="s">
        <v>143</v>
      </c>
      <c r="B314" s="72" t="s">
        <v>84</v>
      </c>
      <c r="C314" s="5" t="s">
        <v>118</v>
      </c>
      <c r="D314" s="164"/>
      <c r="E314" s="31">
        <v>18</v>
      </c>
      <c r="F314" s="31">
        <v>11</v>
      </c>
      <c r="G314" s="31">
        <f>SUM(E314:F314)</f>
        <v>29</v>
      </c>
      <c r="H314" s="197">
        <v>11</v>
      </c>
      <c r="I314" s="197">
        <v>8</v>
      </c>
      <c r="J314" s="197">
        <f>SUM(H314,I314)</f>
        <v>19</v>
      </c>
      <c r="K314" s="31">
        <v>19</v>
      </c>
      <c r="L314" s="31">
        <v>18</v>
      </c>
      <c r="M314" s="31">
        <f>SUM(K314:L314)</f>
        <v>37</v>
      </c>
      <c r="N314" s="31">
        <f>SUM(H314,K314)</f>
        <v>30</v>
      </c>
      <c r="O314" s="31">
        <f>SUM(I314,L314)</f>
        <v>26</v>
      </c>
      <c r="P314" s="32">
        <f>SUM(N314:O314)</f>
        <v>56</v>
      </c>
    </row>
    <row r="315" spans="1:16" ht="13.5" thickBot="1">
      <c r="A315" s="555" t="s">
        <v>34</v>
      </c>
      <c r="B315" s="555"/>
      <c r="C315" s="555"/>
      <c r="D315" s="555"/>
      <c r="E315" s="181">
        <f>E314</f>
        <v>18</v>
      </c>
      <c r="F315" s="181">
        <f>F314</f>
        <v>11</v>
      </c>
      <c r="G315" s="181">
        <f>G314</f>
        <v>29</v>
      </c>
      <c r="H315" s="181">
        <f aca="true" t="shared" si="100" ref="F315:O316">H314</f>
        <v>11</v>
      </c>
      <c r="I315" s="181">
        <f t="shared" si="100"/>
        <v>8</v>
      </c>
      <c r="J315" s="181">
        <f t="shared" si="100"/>
        <v>19</v>
      </c>
      <c r="K315" s="181">
        <f t="shared" si="100"/>
        <v>19</v>
      </c>
      <c r="L315" s="181">
        <f t="shared" si="100"/>
        <v>18</v>
      </c>
      <c r="M315" s="181">
        <f>M314</f>
        <v>37</v>
      </c>
      <c r="N315" s="181">
        <f t="shared" si="100"/>
        <v>30</v>
      </c>
      <c r="O315" s="181">
        <f t="shared" si="100"/>
        <v>26</v>
      </c>
      <c r="P315" s="181">
        <f>P314</f>
        <v>56</v>
      </c>
    </row>
    <row r="316" spans="1:16" ht="13.5" thickBot="1">
      <c r="A316" s="559" t="s">
        <v>49</v>
      </c>
      <c r="B316" s="559"/>
      <c r="C316" s="559"/>
      <c r="D316" s="559"/>
      <c r="E316" s="67">
        <f>E315</f>
        <v>18</v>
      </c>
      <c r="F316" s="67">
        <f t="shared" si="100"/>
        <v>11</v>
      </c>
      <c r="G316" s="67">
        <f t="shared" si="100"/>
        <v>29</v>
      </c>
      <c r="H316" s="67">
        <f t="shared" si="100"/>
        <v>11</v>
      </c>
      <c r="I316" s="67">
        <f t="shared" si="100"/>
        <v>8</v>
      </c>
      <c r="J316" s="67">
        <f t="shared" si="100"/>
        <v>19</v>
      </c>
      <c r="K316" s="67">
        <f t="shared" si="100"/>
        <v>19</v>
      </c>
      <c r="L316" s="67">
        <f t="shared" si="100"/>
        <v>18</v>
      </c>
      <c r="M316" s="67">
        <f t="shared" si="100"/>
        <v>37</v>
      </c>
      <c r="N316" s="67">
        <f>N315</f>
        <v>30</v>
      </c>
      <c r="O316" s="67">
        <f>O315</f>
        <v>26</v>
      </c>
      <c r="P316" s="181">
        <f>P315</f>
        <v>56</v>
      </c>
    </row>
    <row r="317" spans="1:16" ht="13.5" thickBot="1">
      <c r="A317" s="69"/>
      <c r="B317" s="69"/>
      <c r="C317" s="69"/>
      <c r="D317" s="69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7"/>
    </row>
    <row r="318" spans="1:16" ht="13.5" thickBot="1">
      <c r="A318" s="567" t="s">
        <v>85</v>
      </c>
      <c r="B318" s="567"/>
      <c r="C318" s="567"/>
      <c r="D318" s="567"/>
      <c r="E318" s="567"/>
      <c r="F318" s="567"/>
      <c r="G318" s="567"/>
      <c r="H318" s="577" t="s">
        <v>6</v>
      </c>
      <c r="I318" s="577"/>
      <c r="J318" s="577"/>
      <c r="K318" s="577"/>
      <c r="L318" s="577"/>
      <c r="M318" s="577"/>
      <c r="N318" s="577"/>
      <c r="O318" s="577"/>
      <c r="P318" s="577"/>
    </row>
    <row r="319" spans="1:16" ht="13.5" thickBot="1">
      <c r="A319" s="175" t="s">
        <v>7</v>
      </c>
      <c r="B319" s="176" t="s">
        <v>51</v>
      </c>
      <c r="C319" s="177" t="s">
        <v>9</v>
      </c>
      <c r="D319" s="177"/>
      <c r="E319" s="570" t="s">
        <v>10</v>
      </c>
      <c r="F319" s="570"/>
      <c r="G319" s="570"/>
      <c r="H319" s="576" t="s">
        <v>11</v>
      </c>
      <c r="I319" s="570"/>
      <c r="J319" s="570"/>
      <c r="K319" s="570" t="s">
        <v>12</v>
      </c>
      <c r="L319" s="570"/>
      <c r="M319" s="570"/>
      <c r="N319" s="570" t="s">
        <v>13</v>
      </c>
      <c r="O319" s="570"/>
      <c r="P319" s="570"/>
    </row>
    <row r="320" spans="1:16" ht="13.5" thickBot="1">
      <c r="A320" s="175" t="s">
        <v>14</v>
      </c>
      <c r="B320" s="178"/>
      <c r="C320" s="178"/>
      <c r="D320" s="178"/>
      <c r="E320" s="179" t="s">
        <v>15</v>
      </c>
      <c r="F320" s="179" t="s">
        <v>16</v>
      </c>
      <c r="G320" s="179" t="s">
        <v>17</v>
      </c>
      <c r="H320" s="179" t="s">
        <v>15</v>
      </c>
      <c r="I320" s="179" t="s">
        <v>16</v>
      </c>
      <c r="J320" s="179" t="s">
        <v>17</v>
      </c>
      <c r="K320" s="179" t="s">
        <v>15</v>
      </c>
      <c r="L320" s="179" t="s">
        <v>16</v>
      </c>
      <c r="M320" s="179" t="s">
        <v>17</v>
      </c>
      <c r="N320" s="179" t="s">
        <v>15</v>
      </c>
      <c r="O320" s="179" t="s">
        <v>16</v>
      </c>
      <c r="P320" s="179" t="s">
        <v>17</v>
      </c>
    </row>
    <row r="321" spans="1:16" ht="13.5" thickBot="1">
      <c r="A321" s="163" t="s">
        <v>209</v>
      </c>
      <c r="B321" s="72" t="s">
        <v>144</v>
      </c>
      <c r="C321" s="5" t="s">
        <v>87</v>
      </c>
      <c r="D321" s="164"/>
      <c r="E321" s="31">
        <v>11</v>
      </c>
      <c r="F321" s="31">
        <v>5</v>
      </c>
      <c r="G321" s="45">
        <f>SUM(E321:F321)</f>
        <v>16</v>
      </c>
      <c r="H321" s="31">
        <v>11</v>
      </c>
      <c r="I321" s="45">
        <v>5</v>
      </c>
      <c r="J321" s="57">
        <f>SUM(H321,I321)</f>
        <v>16</v>
      </c>
      <c r="K321" s="46">
        <v>15</v>
      </c>
      <c r="L321" s="46">
        <v>21</v>
      </c>
      <c r="M321" s="31">
        <f>SUM(K321,L321)</f>
        <v>36</v>
      </c>
      <c r="N321" s="46">
        <f>SUM(H321,K321)</f>
        <v>26</v>
      </c>
      <c r="O321" s="46">
        <f>SUM(I321,L321)</f>
        <v>26</v>
      </c>
      <c r="P321" s="32">
        <f>SUM(N321:O321)</f>
        <v>52</v>
      </c>
    </row>
    <row r="322" spans="1:53" s="141" customFormat="1" ht="13.5" thickBot="1">
      <c r="A322" s="571" t="s">
        <v>34</v>
      </c>
      <c r="B322" s="572"/>
      <c r="C322" s="572"/>
      <c r="D322" s="573"/>
      <c r="E322" s="87">
        <f>E321</f>
        <v>11</v>
      </c>
      <c r="F322" s="87">
        <f aca="true" t="shared" si="101" ref="F322:O323">F321</f>
        <v>5</v>
      </c>
      <c r="G322" s="87">
        <f>G321</f>
        <v>16</v>
      </c>
      <c r="H322" s="87">
        <f t="shared" si="101"/>
        <v>11</v>
      </c>
      <c r="I322" s="87">
        <f t="shared" si="101"/>
        <v>5</v>
      </c>
      <c r="J322" s="87">
        <f>J321</f>
        <v>16</v>
      </c>
      <c r="K322" s="87">
        <f t="shared" si="101"/>
        <v>15</v>
      </c>
      <c r="L322" s="87">
        <f t="shared" si="101"/>
        <v>21</v>
      </c>
      <c r="M322" s="87">
        <f t="shared" si="101"/>
        <v>36</v>
      </c>
      <c r="N322" s="87">
        <f t="shared" si="101"/>
        <v>26</v>
      </c>
      <c r="O322" s="87">
        <f t="shared" si="101"/>
        <v>26</v>
      </c>
      <c r="P322" s="88">
        <f>P321</f>
        <v>52</v>
      </c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  <c r="AE322" s="70"/>
      <c r="AF322" s="70"/>
      <c r="AG322" s="70"/>
      <c r="AH322" s="70"/>
      <c r="AI322" s="70"/>
      <c r="AJ322" s="70"/>
      <c r="AK322" s="70"/>
      <c r="AL322" s="70"/>
      <c r="AM322" s="70"/>
      <c r="AN322" s="70"/>
      <c r="AO322" s="70"/>
      <c r="AP322" s="70"/>
      <c r="AQ322" s="70"/>
      <c r="AR322" s="70"/>
      <c r="AS322" s="70"/>
      <c r="AT322" s="70"/>
      <c r="AU322" s="70"/>
      <c r="AV322" s="70"/>
      <c r="AW322" s="70"/>
      <c r="AX322" s="70"/>
      <c r="AY322" s="70"/>
      <c r="AZ322" s="70"/>
      <c r="BA322" s="70"/>
    </row>
    <row r="323" spans="1:53" s="141" customFormat="1" ht="13.5" thickBot="1">
      <c r="A323" s="559" t="s">
        <v>49</v>
      </c>
      <c r="B323" s="559"/>
      <c r="C323" s="559"/>
      <c r="D323" s="559"/>
      <c r="E323" s="67">
        <f>E322</f>
        <v>11</v>
      </c>
      <c r="F323" s="67">
        <f t="shared" si="101"/>
        <v>5</v>
      </c>
      <c r="G323" s="67">
        <f t="shared" si="101"/>
        <v>16</v>
      </c>
      <c r="H323" s="67">
        <f t="shared" si="101"/>
        <v>11</v>
      </c>
      <c r="I323" s="67">
        <f t="shared" si="101"/>
        <v>5</v>
      </c>
      <c r="J323" s="67">
        <f t="shared" si="101"/>
        <v>16</v>
      </c>
      <c r="K323" s="67">
        <f t="shared" si="101"/>
        <v>15</v>
      </c>
      <c r="L323" s="67">
        <f t="shared" si="101"/>
        <v>21</v>
      </c>
      <c r="M323" s="67">
        <f t="shared" si="101"/>
        <v>36</v>
      </c>
      <c r="N323" s="67">
        <f t="shared" si="101"/>
        <v>26</v>
      </c>
      <c r="O323" s="67">
        <f t="shared" si="101"/>
        <v>26</v>
      </c>
      <c r="P323" s="67">
        <f>P322</f>
        <v>52</v>
      </c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I323" s="70"/>
      <c r="AJ323" s="70"/>
      <c r="AK323" s="70"/>
      <c r="AL323" s="70"/>
      <c r="AM323" s="70"/>
      <c r="AN323" s="70"/>
      <c r="AO323" s="70"/>
      <c r="AP323" s="70"/>
      <c r="AQ323" s="70"/>
      <c r="AR323" s="70"/>
      <c r="AS323" s="70"/>
      <c r="AT323" s="70"/>
      <c r="AU323" s="70"/>
      <c r="AV323" s="70"/>
      <c r="AW323" s="70"/>
      <c r="AX323" s="70"/>
      <c r="AY323" s="70"/>
      <c r="AZ323" s="70"/>
      <c r="BA323" s="70"/>
    </row>
    <row r="324" spans="1:53" s="141" customFormat="1" ht="13.5" thickBot="1">
      <c r="A324" s="69"/>
      <c r="B324" s="69"/>
      <c r="C324" s="69"/>
      <c r="D324" s="69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  <c r="AB324" s="70"/>
      <c r="AC324" s="70"/>
      <c r="AD324" s="70"/>
      <c r="AE324" s="70"/>
      <c r="AF324" s="70"/>
      <c r="AG324" s="70"/>
      <c r="AH324" s="70"/>
      <c r="AI324" s="70"/>
      <c r="AJ324" s="70"/>
      <c r="AK324" s="70"/>
      <c r="AL324" s="70"/>
      <c r="AM324" s="70"/>
      <c r="AN324" s="70"/>
      <c r="AO324" s="70"/>
      <c r="AP324" s="70"/>
      <c r="AQ324" s="70"/>
      <c r="AR324" s="70"/>
      <c r="AS324" s="70"/>
      <c r="AT324" s="70"/>
      <c r="AU324" s="70"/>
      <c r="AV324" s="70"/>
      <c r="AW324" s="70"/>
      <c r="AX324" s="70"/>
      <c r="AY324" s="70"/>
      <c r="AZ324" s="70"/>
      <c r="BA324" s="70"/>
    </row>
    <row r="325" spans="1:16" ht="13.5" thickBot="1">
      <c r="A325" s="567" t="s">
        <v>134</v>
      </c>
      <c r="B325" s="567"/>
      <c r="C325" s="567"/>
      <c r="D325" s="567"/>
      <c r="E325" s="567"/>
      <c r="F325" s="567"/>
      <c r="G325" s="567"/>
      <c r="H325" s="577" t="s">
        <v>6</v>
      </c>
      <c r="I325" s="577"/>
      <c r="J325" s="577"/>
      <c r="K325" s="577"/>
      <c r="L325" s="577"/>
      <c r="M325" s="577"/>
      <c r="N325" s="577"/>
      <c r="O325" s="577"/>
      <c r="P325" s="577"/>
    </row>
    <row r="326" spans="1:16" ht="13.5" thickBot="1">
      <c r="A326" s="175" t="s">
        <v>7</v>
      </c>
      <c r="B326" s="176" t="s">
        <v>51</v>
      </c>
      <c r="C326" s="177" t="s">
        <v>9</v>
      </c>
      <c r="D326" s="177"/>
      <c r="E326" s="570" t="s">
        <v>10</v>
      </c>
      <c r="F326" s="570"/>
      <c r="G326" s="570"/>
      <c r="H326" s="576" t="s">
        <v>11</v>
      </c>
      <c r="I326" s="570"/>
      <c r="J326" s="570"/>
      <c r="K326" s="570" t="s">
        <v>12</v>
      </c>
      <c r="L326" s="570"/>
      <c r="M326" s="570"/>
      <c r="N326" s="570" t="s">
        <v>13</v>
      </c>
      <c r="O326" s="570"/>
      <c r="P326" s="570"/>
    </row>
    <row r="327" spans="1:16" ht="13.5" thickBot="1">
      <c r="A327" s="175" t="s">
        <v>14</v>
      </c>
      <c r="B327" s="178"/>
      <c r="C327" s="178"/>
      <c r="D327" s="178"/>
      <c r="E327" s="179" t="s">
        <v>15</v>
      </c>
      <c r="F327" s="179" t="s">
        <v>16</v>
      </c>
      <c r="G327" s="179" t="s">
        <v>17</v>
      </c>
      <c r="H327" s="179" t="s">
        <v>15</v>
      </c>
      <c r="I327" s="179" t="s">
        <v>16</v>
      </c>
      <c r="J327" s="179" t="s">
        <v>17</v>
      </c>
      <c r="K327" s="179" t="s">
        <v>15</v>
      </c>
      <c r="L327" s="179" t="s">
        <v>16</v>
      </c>
      <c r="M327" s="179" t="s">
        <v>17</v>
      </c>
      <c r="N327" s="179" t="s">
        <v>15</v>
      </c>
      <c r="O327" s="179" t="s">
        <v>16</v>
      </c>
      <c r="P327" s="179" t="s">
        <v>17</v>
      </c>
    </row>
    <row r="328" spans="1:16" ht="25.5">
      <c r="A328" s="200" t="s">
        <v>145</v>
      </c>
      <c r="B328" s="201" t="s">
        <v>146</v>
      </c>
      <c r="C328" s="189" t="s">
        <v>118</v>
      </c>
      <c r="D328" s="146"/>
      <c r="E328" s="46">
        <v>15</v>
      </c>
      <c r="F328" s="45">
        <v>5</v>
      </c>
      <c r="G328" s="45">
        <f>SUM(E328:F328)</f>
        <v>20</v>
      </c>
      <c r="H328" s="45">
        <v>14</v>
      </c>
      <c r="I328" s="45">
        <v>3</v>
      </c>
      <c r="J328" s="45">
        <f>SUM(H328:I328)</f>
        <v>17</v>
      </c>
      <c r="K328" s="46">
        <v>21</v>
      </c>
      <c r="L328" s="46">
        <v>17</v>
      </c>
      <c r="M328" s="45">
        <f>SUM(K328:L328)</f>
        <v>38</v>
      </c>
      <c r="N328" s="46">
        <f aca="true" t="shared" si="102" ref="N328:O330">SUM(H328,K328)</f>
        <v>35</v>
      </c>
      <c r="O328" s="46">
        <f t="shared" si="102"/>
        <v>20</v>
      </c>
      <c r="P328" s="117">
        <f>SUM(N328:O328)</f>
        <v>55</v>
      </c>
    </row>
    <row r="329" spans="1:16" ht="25.5">
      <c r="A329" s="287" t="s">
        <v>147</v>
      </c>
      <c r="B329" s="165" t="s">
        <v>146</v>
      </c>
      <c r="C329" s="144" t="s">
        <v>118</v>
      </c>
      <c r="D329" s="68"/>
      <c r="E329" s="47">
        <v>13</v>
      </c>
      <c r="F329" s="59">
        <v>4</v>
      </c>
      <c r="G329" s="45">
        <f>SUM(E329:F329)</f>
        <v>17</v>
      </c>
      <c r="H329" s="48">
        <v>11</v>
      </c>
      <c r="I329" s="59">
        <v>4</v>
      </c>
      <c r="J329" s="48">
        <f>SUM(H329:I329)</f>
        <v>15</v>
      </c>
      <c r="K329" s="47">
        <v>19</v>
      </c>
      <c r="L329" s="47">
        <v>5</v>
      </c>
      <c r="M329" s="48">
        <f>SUM(K329:L329)</f>
        <v>24</v>
      </c>
      <c r="N329" s="47">
        <f t="shared" si="102"/>
        <v>30</v>
      </c>
      <c r="O329" s="47">
        <f t="shared" si="102"/>
        <v>9</v>
      </c>
      <c r="P329" s="49">
        <f>SUM(N329:O329)</f>
        <v>39</v>
      </c>
    </row>
    <row r="330" spans="1:16" ht="23.25" thickBot="1">
      <c r="A330" s="29" t="s">
        <v>163</v>
      </c>
      <c r="B330" s="198" t="s">
        <v>146</v>
      </c>
      <c r="C330" s="166" t="s">
        <v>118</v>
      </c>
      <c r="D330" s="161"/>
      <c r="E330" s="66">
        <v>5</v>
      </c>
      <c r="F330" s="199">
        <v>8</v>
      </c>
      <c r="G330" s="119">
        <f>SUM(E330:F330)</f>
        <v>13</v>
      </c>
      <c r="H330" s="119">
        <v>5</v>
      </c>
      <c r="I330" s="199">
        <v>9</v>
      </c>
      <c r="J330" s="119">
        <f>SUM(H330:I330)</f>
        <v>14</v>
      </c>
      <c r="K330" s="66">
        <v>12</v>
      </c>
      <c r="L330" s="66">
        <v>18</v>
      </c>
      <c r="M330" s="119">
        <f>SUM(K330:L330)</f>
        <v>30</v>
      </c>
      <c r="N330" s="66">
        <f t="shared" si="102"/>
        <v>17</v>
      </c>
      <c r="O330" s="66">
        <f t="shared" si="102"/>
        <v>27</v>
      </c>
      <c r="P330" s="120">
        <f>SUM(N330:O330)</f>
        <v>44</v>
      </c>
    </row>
    <row r="331" spans="1:53" s="141" customFormat="1" ht="13.5" thickBot="1">
      <c r="A331" s="555" t="s">
        <v>34</v>
      </c>
      <c r="B331" s="555"/>
      <c r="C331" s="555"/>
      <c r="D331" s="555"/>
      <c r="E331" s="181">
        <f>SUM(E328:E330)</f>
        <v>33</v>
      </c>
      <c r="F331" s="181">
        <f>SUM(F328:F330)</f>
        <v>17</v>
      </c>
      <c r="G331" s="181">
        <f>SUM(G328:G330)</f>
        <v>50</v>
      </c>
      <c r="H331" s="181">
        <f aca="true" t="shared" si="103" ref="H331:P331">SUM(H328:H330)</f>
        <v>30</v>
      </c>
      <c r="I331" s="181">
        <f t="shared" si="103"/>
        <v>16</v>
      </c>
      <c r="J331" s="181">
        <f t="shared" si="103"/>
        <v>46</v>
      </c>
      <c r="K331" s="181">
        <f t="shared" si="103"/>
        <v>52</v>
      </c>
      <c r="L331" s="181">
        <f t="shared" si="103"/>
        <v>40</v>
      </c>
      <c r="M331" s="181">
        <f t="shared" si="103"/>
        <v>92</v>
      </c>
      <c r="N331" s="181">
        <f>SUM(N328:N330)</f>
        <v>82</v>
      </c>
      <c r="O331" s="181">
        <f>SUM(O328:O330)</f>
        <v>56</v>
      </c>
      <c r="P331" s="181">
        <f t="shared" si="103"/>
        <v>138</v>
      </c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  <c r="AB331" s="70"/>
      <c r="AC331" s="70"/>
      <c r="AD331" s="70"/>
      <c r="AE331" s="70"/>
      <c r="AF331" s="70"/>
      <c r="AG331" s="70"/>
      <c r="AH331" s="70"/>
      <c r="AI331" s="70"/>
      <c r="AJ331" s="70"/>
      <c r="AK331" s="70"/>
      <c r="AL331" s="70"/>
      <c r="AM331" s="70"/>
      <c r="AN331" s="70"/>
      <c r="AO331" s="70"/>
      <c r="AP331" s="70"/>
      <c r="AQ331" s="70"/>
      <c r="AR331" s="70"/>
      <c r="AS331" s="70"/>
      <c r="AT331" s="70"/>
      <c r="AU331" s="70"/>
      <c r="AV331" s="70"/>
      <c r="AW331" s="70"/>
      <c r="AX331" s="70"/>
      <c r="AY331" s="70"/>
      <c r="AZ331" s="70"/>
      <c r="BA331" s="70"/>
    </row>
    <row r="332" spans="1:53" s="141" customFormat="1" ht="13.5" thickBot="1">
      <c r="A332" s="559" t="s">
        <v>49</v>
      </c>
      <c r="B332" s="559"/>
      <c r="C332" s="559"/>
      <c r="D332" s="559"/>
      <c r="E332" s="67">
        <f>E331</f>
        <v>33</v>
      </c>
      <c r="F332" s="67">
        <f aca="true" t="shared" si="104" ref="F332:P332">F331</f>
        <v>17</v>
      </c>
      <c r="G332" s="67">
        <f t="shared" si="104"/>
        <v>50</v>
      </c>
      <c r="H332" s="67">
        <f t="shared" si="104"/>
        <v>30</v>
      </c>
      <c r="I332" s="67">
        <f t="shared" si="104"/>
        <v>16</v>
      </c>
      <c r="J332" s="67">
        <f t="shared" si="104"/>
        <v>46</v>
      </c>
      <c r="K332" s="67">
        <f t="shared" si="104"/>
        <v>52</v>
      </c>
      <c r="L332" s="67">
        <f t="shared" si="104"/>
        <v>40</v>
      </c>
      <c r="M332" s="67">
        <f t="shared" si="104"/>
        <v>92</v>
      </c>
      <c r="N332" s="67">
        <f t="shared" si="104"/>
        <v>82</v>
      </c>
      <c r="O332" s="67">
        <f t="shared" si="104"/>
        <v>56</v>
      </c>
      <c r="P332" s="67">
        <f t="shared" si="104"/>
        <v>138</v>
      </c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  <c r="AB332" s="70"/>
      <c r="AC332" s="70"/>
      <c r="AD332" s="70"/>
      <c r="AE332" s="70"/>
      <c r="AF332" s="70"/>
      <c r="AG332" s="70"/>
      <c r="AH332" s="70"/>
      <c r="AI332" s="70"/>
      <c r="AJ332" s="70"/>
      <c r="AK332" s="70"/>
      <c r="AL332" s="70"/>
      <c r="AM332" s="70"/>
      <c r="AN332" s="70"/>
      <c r="AO332" s="70"/>
      <c r="AP332" s="70"/>
      <c r="AQ332" s="70"/>
      <c r="AR332" s="70"/>
      <c r="AS332" s="70"/>
      <c r="AT332" s="70"/>
      <c r="AU332" s="70"/>
      <c r="AV332" s="70"/>
      <c r="AW332" s="70"/>
      <c r="AX332" s="70"/>
      <c r="AY332" s="70"/>
      <c r="AZ332" s="70"/>
      <c r="BA332" s="70"/>
    </row>
    <row r="333" spans="1:53" s="141" customFormat="1" ht="12.75">
      <c r="A333" s="69"/>
      <c r="B333" s="69"/>
      <c r="C333" s="69"/>
      <c r="D333" s="69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70"/>
      <c r="AB333" s="70"/>
      <c r="AC333" s="70"/>
      <c r="AD333" s="70"/>
      <c r="AE333" s="70"/>
      <c r="AF333" s="70"/>
      <c r="AG333" s="70"/>
      <c r="AH333" s="70"/>
      <c r="AI333" s="70"/>
      <c r="AJ333" s="70"/>
      <c r="AK333" s="70"/>
      <c r="AL333" s="70"/>
      <c r="AM333" s="70"/>
      <c r="AN333" s="70"/>
      <c r="AO333" s="70"/>
      <c r="AP333" s="70"/>
      <c r="AQ333" s="70"/>
      <c r="AR333" s="70"/>
      <c r="AS333" s="70"/>
      <c r="AT333" s="70"/>
      <c r="AU333" s="70"/>
      <c r="AV333" s="70"/>
      <c r="AW333" s="70"/>
      <c r="AX333" s="70"/>
      <c r="AY333" s="70"/>
      <c r="AZ333" s="70"/>
      <c r="BA333" s="70"/>
    </row>
    <row r="334" spans="1:16" ht="13.5" thickBot="1">
      <c r="A334" s="69"/>
      <c r="B334" s="69"/>
      <c r="C334" s="69"/>
      <c r="D334" s="69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</row>
    <row r="335" spans="1:16" ht="13.5" thickBot="1">
      <c r="A335" s="567" t="s">
        <v>134</v>
      </c>
      <c r="B335" s="567"/>
      <c r="C335" s="567"/>
      <c r="D335" s="567"/>
      <c r="E335" s="567"/>
      <c r="F335" s="567"/>
      <c r="G335" s="567"/>
      <c r="H335" s="577" t="s">
        <v>6</v>
      </c>
      <c r="I335" s="577"/>
      <c r="J335" s="577"/>
      <c r="K335" s="577"/>
      <c r="L335" s="577"/>
      <c r="M335" s="577"/>
      <c r="N335" s="577"/>
      <c r="O335" s="577"/>
      <c r="P335" s="577"/>
    </row>
    <row r="336" spans="1:16" ht="13.5" thickBot="1">
      <c r="A336" s="175" t="s">
        <v>7</v>
      </c>
      <c r="B336" s="176" t="s">
        <v>51</v>
      </c>
      <c r="C336" s="177" t="s">
        <v>9</v>
      </c>
      <c r="D336" s="177"/>
      <c r="E336" s="570" t="s">
        <v>10</v>
      </c>
      <c r="F336" s="570"/>
      <c r="G336" s="570"/>
      <c r="H336" s="576" t="s">
        <v>11</v>
      </c>
      <c r="I336" s="570"/>
      <c r="J336" s="570"/>
      <c r="K336" s="570" t="s">
        <v>12</v>
      </c>
      <c r="L336" s="570"/>
      <c r="M336" s="570"/>
      <c r="N336" s="570" t="s">
        <v>13</v>
      </c>
      <c r="O336" s="570"/>
      <c r="P336" s="570"/>
    </row>
    <row r="337" spans="1:16" ht="13.5" thickBot="1">
      <c r="A337" s="175" t="s">
        <v>45</v>
      </c>
      <c r="B337" s="178"/>
      <c r="C337" s="178"/>
      <c r="D337" s="178"/>
      <c r="E337" s="255" t="s">
        <v>15</v>
      </c>
      <c r="F337" s="255" t="s">
        <v>16</v>
      </c>
      <c r="G337" s="255" t="s">
        <v>17</v>
      </c>
      <c r="H337" s="255" t="s">
        <v>15</v>
      </c>
      <c r="I337" s="255" t="s">
        <v>16</v>
      </c>
      <c r="J337" s="255" t="s">
        <v>17</v>
      </c>
      <c r="K337" s="255" t="s">
        <v>15</v>
      </c>
      <c r="L337" s="255" t="s">
        <v>16</v>
      </c>
      <c r="M337" s="255" t="s">
        <v>17</v>
      </c>
      <c r="N337" s="255" t="s">
        <v>15</v>
      </c>
      <c r="O337" s="255" t="s">
        <v>16</v>
      </c>
      <c r="P337" s="255" t="s">
        <v>17</v>
      </c>
    </row>
    <row r="338" spans="1:16" ht="26.25" thickBot="1">
      <c r="A338" s="163" t="s">
        <v>212</v>
      </c>
      <c r="B338" s="202" t="s">
        <v>213</v>
      </c>
      <c r="C338" s="5" t="s">
        <v>118</v>
      </c>
      <c r="D338" s="301"/>
      <c r="E338" s="302">
        <v>4</v>
      </c>
      <c r="F338" s="86">
        <v>7</v>
      </c>
      <c r="G338" s="303">
        <f>SUM(E338:F338)</f>
        <v>11</v>
      </c>
      <c r="H338" s="86">
        <v>4</v>
      </c>
      <c r="I338" s="86">
        <v>7</v>
      </c>
      <c r="J338" s="303">
        <f>SUM(H338:I338)</f>
        <v>11</v>
      </c>
      <c r="K338" s="86">
        <v>0</v>
      </c>
      <c r="L338" s="86">
        <v>0</v>
      </c>
      <c r="M338" s="303">
        <f>SUM(K338:L338)</f>
        <v>0</v>
      </c>
      <c r="N338" s="86">
        <f>SUM(H338,K338)</f>
        <v>4</v>
      </c>
      <c r="O338" s="304">
        <f>SUM(I338,L338)</f>
        <v>7</v>
      </c>
      <c r="P338" s="114">
        <f>SUM(N338:O338)</f>
        <v>11</v>
      </c>
    </row>
    <row r="339" spans="1:53" s="141" customFormat="1" ht="13.5" thickBot="1">
      <c r="A339" s="555" t="s">
        <v>34</v>
      </c>
      <c r="B339" s="555"/>
      <c r="C339" s="555"/>
      <c r="D339" s="555"/>
      <c r="E339" s="204">
        <f>E338</f>
        <v>4</v>
      </c>
      <c r="F339" s="181">
        <f aca="true" t="shared" si="105" ref="F339:P339">F338</f>
        <v>7</v>
      </c>
      <c r="G339" s="181">
        <f t="shared" si="105"/>
        <v>11</v>
      </c>
      <c r="H339" s="181">
        <f t="shared" si="105"/>
        <v>4</v>
      </c>
      <c r="I339" s="181">
        <f t="shared" si="105"/>
        <v>7</v>
      </c>
      <c r="J339" s="181">
        <f t="shared" si="105"/>
        <v>11</v>
      </c>
      <c r="K339" s="181">
        <f t="shared" si="105"/>
        <v>0</v>
      </c>
      <c r="L339" s="181">
        <f t="shared" si="105"/>
        <v>0</v>
      </c>
      <c r="M339" s="269">
        <f t="shared" si="105"/>
        <v>0</v>
      </c>
      <c r="N339" s="86">
        <f>SUM(H339,K339)</f>
        <v>4</v>
      </c>
      <c r="O339" s="270">
        <f t="shared" si="105"/>
        <v>7</v>
      </c>
      <c r="P339" s="181">
        <f t="shared" si="105"/>
        <v>11</v>
      </c>
      <c r="Q339" s="70"/>
      <c r="R339" s="70"/>
      <c r="S339" s="70"/>
      <c r="T339" s="70"/>
      <c r="U339" s="70"/>
      <c r="V339" s="70"/>
      <c r="W339" s="70"/>
      <c r="X339" s="70"/>
      <c r="Y339" s="70"/>
      <c r="Z339" s="70"/>
      <c r="AA339" s="70"/>
      <c r="AB339" s="70"/>
      <c r="AC339" s="70"/>
      <c r="AD339" s="70"/>
      <c r="AE339" s="70"/>
      <c r="AF339" s="70"/>
      <c r="AG339" s="70"/>
      <c r="AH339" s="70"/>
      <c r="AI339" s="70"/>
      <c r="AJ339" s="70"/>
      <c r="AK339" s="70"/>
      <c r="AL339" s="70"/>
      <c r="AM339" s="70"/>
      <c r="AN339" s="70"/>
      <c r="AO339" s="70"/>
      <c r="AP339" s="70"/>
      <c r="AQ339" s="70"/>
      <c r="AR339" s="70"/>
      <c r="AS339" s="70"/>
      <c r="AT339" s="70"/>
      <c r="AU339" s="70"/>
      <c r="AV339" s="70"/>
      <c r="AW339" s="70"/>
      <c r="AX339" s="70"/>
      <c r="AY339" s="70"/>
      <c r="AZ339" s="70"/>
      <c r="BA339" s="70"/>
    </row>
    <row r="340" spans="1:16" ht="13.5" thickBot="1">
      <c r="A340" s="559" t="s">
        <v>49</v>
      </c>
      <c r="B340" s="559"/>
      <c r="C340" s="559"/>
      <c r="D340" s="559"/>
      <c r="E340" s="271">
        <f>E339</f>
        <v>4</v>
      </c>
      <c r="F340" s="271">
        <f aca="true" t="shared" si="106" ref="F340:P340">F339</f>
        <v>7</v>
      </c>
      <c r="G340" s="271">
        <f t="shared" si="106"/>
        <v>11</v>
      </c>
      <c r="H340" s="271">
        <f t="shared" si="106"/>
        <v>4</v>
      </c>
      <c r="I340" s="271">
        <f t="shared" si="106"/>
        <v>7</v>
      </c>
      <c r="J340" s="271">
        <f t="shared" si="106"/>
        <v>11</v>
      </c>
      <c r="K340" s="271">
        <f t="shared" si="106"/>
        <v>0</v>
      </c>
      <c r="L340" s="271">
        <f t="shared" si="106"/>
        <v>0</v>
      </c>
      <c r="M340" s="271">
        <f t="shared" si="106"/>
        <v>0</v>
      </c>
      <c r="N340" s="271">
        <f t="shared" si="106"/>
        <v>4</v>
      </c>
      <c r="O340" s="271">
        <f t="shared" si="106"/>
        <v>7</v>
      </c>
      <c r="P340" s="271">
        <f t="shared" si="106"/>
        <v>11</v>
      </c>
    </row>
    <row r="341" spans="1:16" ht="12.75">
      <c r="A341" s="69"/>
      <c r="B341" s="69"/>
      <c r="C341" s="69"/>
      <c r="D341" s="69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</row>
    <row r="342" spans="1:16" ht="13.5" thickBot="1">
      <c r="A342" s="69"/>
      <c r="B342" s="69"/>
      <c r="C342" s="69"/>
      <c r="D342" s="69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</row>
    <row r="343" spans="1:16" ht="13.5" thickBot="1">
      <c r="A343" s="567" t="s">
        <v>134</v>
      </c>
      <c r="B343" s="567"/>
      <c r="C343" s="567"/>
      <c r="D343" s="567"/>
      <c r="E343" s="567"/>
      <c r="F343" s="567"/>
      <c r="G343" s="567"/>
      <c r="H343" s="577" t="s">
        <v>6</v>
      </c>
      <c r="I343" s="577"/>
      <c r="J343" s="577"/>
      <c r="K343" s="577"/>
      <c r="L343" s="577"/>
      <c r="M343" s="577"/>
      <c r="N343" s="577"/>
      <c r="O343" s="577"/>
      <c r="P343" s="577"/>
    </row>
    <row r="344" spans="1:53" s="8" customFormat="1" ht="13.5" thickBot="1">
      <c r="A344" s="175" t="s">
        <v>7</v>
      </c>
      <c r="B344" s="176" t="s">
        <v>51</v>
      </c>
      <c r="C344" s="177" t="s">
        <v>9</v>
      </c>
      <c r="D344" s="177"/>
      <c r="E344" s="570" t="s">
        <v>10</v>
      </c>
      <c r="F344" s="570"/>
      <c r="G344" s="570"/>
      <c r="H344" s="576" t="s">
        <v>11</v>
      </c>
      <c r="I344" s="570"/>
      <c r="J344" s="570"/>
      <c r="K344" s="570" t="s">
        <v>12</v>
      </c>
      <c r="L344" s="570"/>
      <c r="M344" s="570"/>
      <c r="N344" s="570" t="s">
        <v>13</v>
      </c>
      <c r="O344" s="570"/>
      <c r="P344" s="570"/>
      <c r="Q344" s="77"/>
      <c r="R344" s="77"/>
      <c r="S344" s="77"/>
      <c r="T344" s="77"/>
      <c r="U344" s="77"/>
      <c r="V344" s="77"/>
      <c r="W344" s="77"/>
      <c r="X344" s="77"/>
      <c r="Y344" s="77"/>
      <c r="Z344" s="77"/>
      <c r="AA344" s="77"/>
      <c r="AB344" s="77"/>
      <c r="AC344" s="77"/>
      <c r="AD344" s="77"/>
      <c r="AE344" s="77"/>
      <c r="AF344" s="77"/>
      <c r="AG344" s="77"/>
      <c r="AH344" s="77"/>
      <c r="AI344" s="77"/>
      <c r="AJ344" s="77"/>
      <c r="AK344" s="77"/>
      <c r="AL344" s="77"/>
      <c r="AM344" s="77"/>
      <c r="AN344" s="77"/>
      <c r="AO344" s="77"/>
      <c r="AP344" s="77"/>
      <c r="AQ344" s="77"/>
      <c r="AR344" s="77"/>
      <c r="AS344" s="77"/>
      <c r="AT344" s="77"/>
      <c r="AU344" s="77"/>
      <c r="AV344" s="77"/>
      <c r="AW344" s="77"/>
      <c r="AX344" s="77"/>
      <c r="AY344" s="77"/>
      <c r="AZ344" s="77"/>
      <c r="BA344" s="77"/>
    </row>
    <row r="345" spans="1:16" ht="18.75" customHeight="1" thickBot="1">
      <c r="A345" s="175" t="s">
        <v>14</v>
      </c>
      <c r="B345" s="178"/>
      <c r="C345" s="178"/>
      <c r="D345" s="178"/>
      <c r="E345" s="179" t="s">
        <v>15</v>
      </c>
      <c r="F345" s="179" t="s">
        <v>16</v>
      </c>
      <c r="G345" s="179" t="s">
        <v>17</v>
      </c>
      <c r="H345" s="179" t="s">
        <v>15</v>
      </c>
      <c r="I345" s="179" t="s">
        <v>16</v>
      </c>
      <c r="J345" s="179" t="s">
        <v>17</v>
      </c>
      <c r="K345" s="179" t="s">
        <v>15</v>
      </c>
      <c r="L345" s="179" t="s">
        <v>16</v>
      </c>
      <c r="M345" s="179" t="s">
        <v>17</v>
      </c>
      <c r="N345" s="179" t="s">
        <v>15</v>
      </c>
      <c r="O345" s="179" t="s">
        <v>16</v>
      </c>
      <c r="P345" s="179" t="s">
        <v>17</v>
      </c>
    </row>
    <row r="346" spans="1:16" ht="23.25" thickBot="1">
      <c r="A346" s="163" t="s">
        <v>81</v>
      </c>
      <c r="B346" s="202" t="s">
        <v>154</v>
      </c>
      <c r="C346" s="5" t="s">
        <v>118</v>
      </c>
      <c r="D346" s="168"/>
      <c r="E346" s="203">
        <v>30</v>
      </c>
      <c r="F346" s="31">
        <v>30</v>
      </c>
      <c r="G346" s="31">
        <f>SUM(E346:F346)</f>
        <v>60</v>
      </c>
      <c r="H346" s="31">
        <v>15</v>
      </c>
      <c r="I346" s="31">
        <v>16</v>
      </c>
      <c r="J346" s="45">
        <f>SUM(H346:I346)</f>
        <v>31</v>
      </c>
      <c r="K346" s="31">
        <v>33</v>
      </c>
      <c r="L346" s="31">
        <v>51</v>
      </c>
      <c r="M346" s="31">
        <f>SUM(K346:L346)</f>
        <v>84</v>
      </c>
      <c r="N346" s="31">
        <f>SUM(H346,K346)</f>
        <v>48</v>
      </c>
      <c r="O346" s="31">
        <f>SUM(I346,L346)</f>
        <v>67</v>
      </c>
      <c r="P346" s="32">
        <f>SUM(N346:O346)</f>
        <v>115</v>
      </c>
    </row>
    <row r="347" spans="1:16" ht="13.5" thickBot="1">
      <c r="A347" s="555" t="s">
        <v>34</v>
      </c>
      <c r="B347" s="555"/>
      <c r="C347" s="555"/>
      <c r="D347" s="555"/>
      <c r="E347" s="204">
        <f>E346</f>
        <v>30</v>
      </c>
      <c r="F347" s="181">
        <f aca="true" t="shared" si="107" ref="F347:P347">F346</f>
        <v>30</v>
      </c>
      <c r="G347" s="181">
        <f t="shared" si="107"/>
        <v>60</v>
      </c>
      <c r="H347" s="181">
        <f t="shared" si="107"/>
        <v>15</v>
      </c>
      <c r="I347" s="181">
        <f t="shared" si="107"/>
        <v>16</v>
      </c>
      <c r="J347" s="181">
        <f t="shared" si="107"/>
        <v>31</v>
      </c>
      <c r="K347" s="181">
        <f t="shared" si="107"/>
        <v>33</v>
      </c>
      <c r="L347" s="181">
        <f t="shared" si="107"/>
        <v>51</v>
      </c>
      <c r="M347" s="181">
        <f t="shared" si="107"/>
        <v>84</v>
      </c>
      <c r="N347" s="181">
        <f t="shared" si="107"/>
        <v>48</v>
      </c>
      <c r="O347" s="181">
        <f t="shared" si="107"/>
        <v>67</v>
      </c>
      <c r="P347" s="181">
        <f t="shared" si="107"/>
        <v>115</v>
      </c>
    </row>
    <row r="348" spans="1:16" ht="13.5" thickBot="1">
      <c r="A348" s="559" t="s">
        <v>49</v>
      </c>
      <c r="B348" s="559"/>
      <c r="C348" s="559"/>
      <c r="D348" s="559"/>
      <c r="E348" s="67">
        <f>E347</f>
        <v>30</v>
      </c>
      <c r="F348" s="67">
        <f aca="true" t="shared" si="108" ref="F348:P348">F347</f>
        <v>30</v>
      </c>
      <c r="G348" s="67">
        <f t="shared" si="108"/>
        <v>60</v>
      </c>
      <c r="H348" s="67">
        <f t="shared" si="108"/>
        <v>15</v>
      </c>
      <c r="I348" s="67">
        <f t="shared" si="108"/>
        <v>16</v>
      </c>
      <c r="J348" s="67">
        <f t="shared" si="108"/>
        <v>31</v>
      </c>
      <c r="K348" s="67">
        <f t="shared" si="108"/>
        <v>33</v>
      </c>
      <c r="L348" s="67">
        <f t="shared" si="108"/>
        <v>51</v>
      </c>
      <c r="M348" s="67">
        <f t="shared" si="108"/>
        <v>84</v>
      </c>
      <c r="N348" s="67">
        <f t="shared" si="108"/>
        <v>48</v>
      </c>
      <c r="O348" s="67">
        <f t="shared" si="108"/>
        <v>67</v>
      </c>
      <c r="P348" s="67">
        <f t="shared" si="108"/>
        <v>115</v>
      </c>
    </row>
    <row r="349" spans="1:16" ht="12.75">
      <c r="A349" s="69"/>
      <c r="B349" s="69"/>
      <c r="C349" s="69"/>
      <c r="D349" s="69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</row>
    <row r="350" spans="1:16" ht="13.5" thickBot="1">
      <c r="A350" s="69"/>
      <c r="B350" s="69"/>
      <c r="C350" s="69"/>
      <c r="D350" s="69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</row>
    <row r="351" spans="1:53" s="141" customFormat="1" ht="13.5" thickBot="1">
      <c r="A351" s="567" t="s">
        <v>134</v>
      </c>
      <c r="B351" s="567"/>
      <c r="C351" s="567"/>
      <c r="D351" s="567"/>
      <c r="E351" s="567"/>
      <c r="F351" s="567"/>
      <c r="G351" s="567"/>
      <c r="H351" s="577" t="s">
        <v>6</v>
      </c>
      <c r="I351" s="577"/>
      <c r="J351" s="577"/>
      <c r="K351" s="577"/>
      <c r="L351" s="577"/>
      <c r="M351" s="577"/>
      <c r="N351" s="577"/>
      <c r="O351" s="577"/>
      <c r="P351" s="577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  <c r="AB351" s="70"/>
      <c r="AC351" s="70"/>
      <c r="AD351" s="70"/>
      <c r="AE351" s="70"/>
      <c r="AF351" s="70"/>
      <c r="AG351" s="70"/>
      <c r="AH351" s="70"/>
      <c r="AI351" s="70"/>
      <c r="AJ351" s="70"/>
      <c r="AK351" s="70"/>
      <c r="AL351" s="70"/>
      <c r="AM351" s="70"/>
      <c r="AN351" s="70"/>
      <c r="AO351" s="70"/>
      <c r="AP351" s="70"/>
      <c r="AQ351" s="70"/>
      <c r="AR351" s="70"/>
      <c r="AS351" s="70"/>
      <c r="AT351" s="70"/>
      <c r="AU351" s="70"/>
      <c r="AV351" s="70"/>
      <c r="AW351" s="70"/>
      <c r="AX351" s="70"/>
      <c r="AY351" s="70"/>
      <c r="AZ351" s="70"/>
      <c r="BA351" s="70"/>
    </row>
    <row r="352" spans="1:53" s="141" customFormat="1" ht="13.5" thickBot="1">
      <c r="A352" s="175" t="s">
        <v>14</v>
      </c>
      <c r="B352" s="178"/>
      <c r="C352" s="178"/>
      <c r="D352" s="178"/>
      <c r="E352" s="179" t="s">
        <v>15</v>
      </c>
      <c r="F352" s="179" t="s">
        <v>16</v>
      </c>
      <c r="G352" s="179" t="s">
        <v>17</v>
      </c>
      <c r="H352" s="179" t="s">
        <v>15</v>
      </c>
      <c r="I352" s="179" t="s">
        <v>16</v>
      </c>
      <c r="J352" s="179" t="s">
        <v>17</v>
      </c>
      <c r="K352" s="179" t="s">
        <v>15</v>
      </c>
      <c r="L352" s="179" t="s">
        <v>16</v>
      </c>
      <c r="M352" s="179" t="s">
        <v>17</v>
      </c>
      <c r="N352" s="179" t="s">
        <v>15</v>
      </c>
      <c r="O352" s="179" t="s">
        <v>16</v>
      </c>
      <c r="P352" s="179" t="s">
        <v>17</v>
      </c>
      <c r="Q352" s="70"/>
      <c r="R352" s="70"/>
      <c r="S352" s="70"/>
      <c r="T352" s="70"/>
      <c r="U352" s="70"/>
      <c r="V352" s="70"/>
      <c r="W352" s="70"/>
      <c r="X352" s="70"/>
      <c r="Y352" s="70"/>
      <c r="Z352" s="70"/>
      <c r="AA352" s="70"/>
      <c r="AB352" s="70"/>
      <c r="AC352" s="70"/>
      <c r="AD352" s="70"/>
      <c r="AE352" s="70"/>
      <c r="AF352" s="70"/>
      <c r="AG352" s="70"/>
      <c r="AH352" s="70"/>
      <c r="AI352" s="70"/>
      <c r="AJ352" s="70"/>
      <c r="AK352" s="70"/>
      <c r="AL352" s="70"/>
      <c r="AM352" s="70"/>
      <c r="AN352" s="70"/>
      <c r="AO352" s="70"/>
      <c r="AP352" s="70"/>
      <c r="AQ352" s="70"/>
      <c r="AR352" s="70"/>
      <c r="AS352" s="70"/>
      <c r="AT352" s="70"/>
      <c r="AU352" s="70"/>
      <c r="AV352" s="70"/>
      <c r="AW352" s="70"/>
      <c r="AX352" s="70"/>
      <c r="AY352" s="70"/>
      <c r="AZ352" s="70"/>
      <c r="BA352" s="70"/>
    </row>
    <row r="353" spans="1:53" s="141" customFormat="1" ht="26.25" thickBot="1">
      <c r="A353" s="167" t="s">
        <v>148</v>
      </c>
      <c r="B353" s="268" t="s">
        <v>149</v>
      </c>
      <c r="C353" s="189" t="s">
        <v>118</v>
      </c>
      <c r="D353" s="168"/>
      <c r="E353" s="57">
        <v>13</v>
      </c>
      <c r="F353" s="57">
        <v>14</v>
      </c>
      <c r="G353" s="31">
        <f>SUM(E353:F353)</f>
        <v>27</v>
      </c>
      <c r="H353" s="57">
        <v>12</v>
      </c>
      <c r="I353" s="57">
        <v>14</v>
      </c>
      <c r="J353" s="57">
        <f>SUM(H353,I353)</f>
        <v>26</v>
      </c>
      <c r="K353" s="57">
        <v>29</v>
      </c>
      <c r="L353" s="57">
        <v>33</v>
      </c>
      <c r="M353" s="57">
        <f>SUM(K353:L353)</f>
        <v>62</v>
      </c>
      <c r="N353" s="46">
        <f>H353+K353</f>
        <v>41</v>
      </c>
      <c r="O353" s="46">
        <f>I353+L353</f>
        <v>47</v>
      </c>
      <c r="P353" s="137">
        <f>SUM(N353:O353)</f>
        <v>88</v>
      </c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A353" s="70"/>
      <c r="AB353" s="70"/>
      <c r="AC353" s="70"/>
      <c r="AD353" s="70"/>
      <c r="AE353" s="70"/>
      <c r="AF353" s="70"/>
      <c r="AG353" s="70"/>
      <c r="AH353" s="70"/>
      <c r="AI353" s="70"/>
      <c r="AJ353" s="70"/>
      <c r="AK353" s="70"/>
      <c r="AL353" s="70"/>
      <c r="AM353" s="70"/>
      <c r="AN353" s="70"/>
      <c r="AO353" s="70"/>
      <c r="AP353" s="70"/>
      <c r="AQ353" s="70"/>
      <c r="AR353" s="70"/>
      <c r="AS353" s="70"/>
      <c r="AT353" s="70"/>
      <c r="AU353" s="70"/>
      <c r="AV353" s="70"/>
      <c r="AW353" s="70"/>
      <c r="AX353" s="70"/>
      <c r="AY353" s="70"/>
      <c r="AZ353" s="70"/>
      <c r="BA353" s="70"/>
    </row>
    <row r="354" spans="1:16" ht="13.5" thickBot="1">
      <c r="A354" s="583" t="s">
        <v>160</v>
      </c>
      <c r="B354" s="583"/>
      <c r="C354" s="583"/>
      <c r="D354" s="583"/>
      <c r="E354" s="181">
        <f>E353</f>
        <v>13</v>
      </c>
      <c r="F354" s="181">
        <f aca="true" t="shared" si="109" ref="F354:P355">F353</f>
        <v>14</v>
      </c>
      <c r="G354" s="181">
        <f t="shared" si="109"/>
        <v>27</v>
      </c>
      <c r="H354" s="181">
        <f t="shared" si="109"/>
        <v>12</v>
      </c>
      <c r="I354" s="181">
        <f t="shared" si="109"/>
        <v>14</v>
      </c>
      <c r="J354" s="181">
        <f t="shared" si="109"/>
        <v>26</v>
      </c>
      <c r="K354" s="181">
        <f t="shared" si="109"/>
        <v>29</v>
      </c>
      <c r="L354" s="181">
        <f t="shared" si="109"/>
        <v>33</v>
      </c>
      <c r="M354" s="181">
        <f t="shared" si="109"/>
        <v>62</v>
      </c>
      <c r="N354" s="181">
        <f t="shared" si="109"/>
        <v>41</v>
      </c>
      <c r="O354" s="181">
        <f>O353</f>
        <v>47</v>
      </c>
      <c r="P354" s="181">
        <f>P353</f>
        <v>88</v>
      </c>
    </row>
    <row r="355" spans="1:16" ht="13.5" thickBot="1">
      <c r="A355" s="583" t="s">
        <v>49</v>
      </c>
      <c r="B355" s="583"/>
      <c r="C355" s="583"/>
      <c r="D355" s="583"/>
      <c r="E355" s="67">
        <f>E354</f>
        <v>13</v>
      </c>
      <c r="F355" s="67">
        <f t="shared" si="109"/>
        <v>14</v>
      </c>
      <c r="G355" s="67">
        <f t="shared" si="109"/>
        <v>27</v>
      </c>
      <c r="H355" s="67">
        <f t="shared" si="109"/>
        <v>12</v>
      </c>
      <c r="I355" s="67">
        <f t="shared" si="109"/>
        <v>14</v>
      </c>
      <c r="J355" s="67">
        <f t="shared" si="109"/>
        <v>26</v>
      </c>
      <c r="K355" s="67">
        <f t="shared" si="109"/>
        <v>29</v>
      </c>
      <c r="L355" s="67">
        <f t="shared" si="109"/>
        <v>33</v>
      </c>
      <c r="M355" s="67">
        <f t="shared" si="109"/>
        <v>62</v>
      </c>
      <c r="N355" s="67">
        <f t="shared" si="109"/>
        <v>41</v>
      </c>
      <c r="O355" s="67">
        <f t="shared" si="109"/>
        <v>47</v>
      </c>
      <c r="P355" s="67">
        <f t="shared" si="109"/>
        <v>88</v>
      </c>
    </row>
    <row r="356" spans="1:16" ht="12.75">
      <c r="A356" s="506"/>
      <c r="B356" s="506"/>
      <c r="C356" s="506"/>
      <c r="D356" s="506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</row>
    <row r="357" spans="1:16" ht="13.5" thickBot="1">
      <c r="A357" s="69"/>
      <c r="B357" s="69"/>
      <c r="C357" s="69"/>
      <c r="D357" s="69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</row>
    <row r="358" spans="1:16" ht="13.5" thickBot="1">
      <c r="A358" s="567" t="s">
        <v>134</v>
      </c>
      <c r="B358" s="567"/>
      <c r="C358" s="567"/>
      <c r="D358" s="567"/>
      <c r="E358" s="567"/>
      <c r="F358" s="567"/>
      <c r="G358" s="567"/>
      <c r="H358" s="577" t="s">
        <v>6</v>
      </c>
      <c r="I358" s="577"/>
      <c r="J358" s="577"/>
      <c r="K358" s="577"/>
      <c r="L358" s="577"/>
      <c r="M358" s="577"/>
      <c r="N358" s="577"/>
      <c r="O358" s="577"/>
      <c r="P358" s="577"/>
    </row>
    <row r="359" spans="1:16" ht="13.5" thickBot="1">
      <c r="A359" s="175" t="s">
        <v>14</v>
      </c>
      <c r="B359" s="178"/>
      <c r="C359" s="178"/>
      <c r="D359" s="178"/>
      <c r="E359" s="179" t="s">
        <v>15</v>
      </c>
      <c r="F359" s="179" t="s">
        <v>16</v>
      </c>
      <c r="G359" s="179" t="s">
        <v>17</v>
      </c>
      <c r="H359" s="179" t="s">
        <v>15</v>
      </c>
      <c r="I359" s="179" t="s">
        <v>16</v>
      </c>
      <c r="J359" s="179" t="s">
        <v>17</v>
      </c>
      <c r="K359" s="179" t="s">
        <v>15</v>
      </c>
      <c r="L359" s="179" t="s">
        <v>16</v>
      </c>
      <c r="M359" s="179" t="s">
        <v>17</v>
      </c>
      <c r="N359" s="179" t="s">
        <v>15</v>
      </c>
      <c r="O359" s="179" t="s">
        <v>16</v>
      </c>
      <c r="P359" s="179" t="s">
        <v>17</v>
      </c>
    </row>
    <row r="360" spans="1:16" ht="26.25" thickBot="1">
      <c r="A360" s="167" t="s">
        <v>150</v>
      </c>
      <c r="B360" s="126" t="s">
        <v>142</v>
      </c>
      <c r="C360" s="189" t="s">
        <v>118</v>
      </c>
      <c r="D360" s="168"/>
      <c r="E360" s="57">
        <v>0</v>
      </c>
      <c r="F360" s="57">
        <v>0</v>
      </c>
      <c r="G360" s="31">
        <f>SUM(E360:F360)</f>
        <v>0</v>
      </c>
      <c r="H360" s="57">
        <v>0</v>
      </c>
      <c r="I360" s="57">
        <v>0</v>
      </c>
      <c r="J360" s="57">
        <f>SUM(H360:I360)</f>
        <v>0</v>
      </c>
      <c r="K360" s="57">
        <v>17</v>
      </c>
      <c r="L360" s="57">
        <v>8</v>
      </c>
      <c r="M360" s="57">
        <f>SUM(K360:L360)</f>
        <v>25</v>
      </c>
      <c r="N360" s="46">
        <f>SUM(H360,K360)</f>
        <v>17</v>
      </c>
      <c r="O360" s="46">
        <f>SUM(I360,L360)</f>
        <v>8</v>
      </c>
      <c r="P360" s="137">
        <f>SUM(N360:O360)</f>
        <v>25</v>
      </c>
    </row>
    <row r="361" spans="1:16" ht="13.5" thickBot="1">
      <c r="A361" s="555" t="s">
        <v>161</v>
      </c>
      <c r="B361" s="555"/>
      <c r="C361" s="555"/>
      <c r="D361" s="555"/>
      <c r="E361" s="181">
        <f aca="true" t="shared" si="110" ref="E361:P361">E360</f>
        <v>0</v>
      </c>
      <c r="F361" s="181">
        <f t="shared" si="110"/>
        <v>0</v>
      </c>
      <c r="G361" s="181">
        <f t="shared" si="110"/>
        <v>0</v>
      </c>
      <c r="H361" s="181">
        <f t="shared" si="110"/>
        <v>0</v>
      </c>
      <c r="I361" s="181">
        <f t="shared" si="110"/>
        <v>0</v>
      </c>
      <c r="J361" s="181">
        <f t="shared" si="110"/>
        <v>0</v>
      </c>
      <c r="K361" s="181">
        <f t="shared" si="110"/>
        <v>17</v>
      </c>
      <c r="L361" s="181">
        <f t="shared" si="110"/>
        <v>8</v>
      </c>
      <c r="M361" s="181">
        <f t="shared" si="110"/>
        <v>25</v>
      </c>
      <c r="N361" s="181">
        <f t="shared" si="110"/>
        <v>17</v>
      </c>
      <c r="O361" s="181">
        <f t="shared" si="110"/>
        <v>8</v>
      </c>
      <c r="P361" s="181">
        <f t="shared" si="110"/>
        <v>25</v>
      </c>
    </row>
    <row r="362" spans="1:16" ht="12.75">
      <c r="A362" s="76"/>
      <c r="B362" s="76"/>
      <c r="C362" s="76"/>
      <c r="D362" s="76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</row>
    <row r="363" spans="1:16" ht="12.75">
      <c r="A363" s="76"/>
      <c r="B363" s="76"/>
      <c r="C363" s="76"/>
      <c r="D363" s="76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</row>
    <row r="364" spans="1:16" ht="12.75">
      <c r="A364" s="76"/>
      <c r="B364" s="76"/>
      <c r="C364" s="76"/>
      <c r="D364" s="76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</row>
    <row r="365" spans="1:16" ht="12.75">
      <c r="A365" s="76"/>
      <c r="B365" s="76"/>
      <c r="C365" s="76"/>
      <c r="D365" s="76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</row>
    <row r="366" spans="1:16" ht="13.5" thickBot="1">
      <c r="A366" s="76"/>
      <c r="B366" s="76"/>
      <c r="C366" s="76"/>
      <c r="D366" s="76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</row>
    <row r="367" spans="1:53" s="8" customFormat="1" ht="13.5" thickBot="1">
      <c r="A367" s="175" t="s">
        <v>35</v>
      </c>
      <c r="B367" s="178"/>
      <c r="C367" s="178"/>
      <c r="D367" s="178"/>
      <c r="E367" s="179" t="s">
        <v>15</v>
      </c>
      <c r="F367" s="179" t="s">
        <v>16</v>
      </c>
      <c r="G367" s="179" t="s">
        <v>17</v>
      </c>
      <c r="H367" s="179" t="s">
        <v>15</v>
      </c>
      <c r="I367" s="179" t="s">
        <v>16</v>
      </c>
      <c r="J367" s="179" t="s">
        <v>17</v>
      </c>
      <c r="K367" s="179" t="s">
        <v>15</v>
      </c>
      <c r="L367" s="179" t="s">
        <v>16</v>
      </c>
      <c r="M367" s="179" t="s">
        <v>17</v>
      </c>
      <c r="N367" s="179" t="s">
        <v>15</v>
      </c>
      <c r="O367" s="179" t="s">
        <v>16</v>
      </c>
      <c r="P367" s="179" t="s">
        <v>17</v>
      </c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77"/>
      <c r="AB367" s="77"/>
      <c r="AC367" s="77"/>
      <c r="AD367" s="77"/>
      <c r="AE367" s="77"/>
      <c r="AF367" s="77"/>
      <c r="AG367" s="77"/>
      <c r="AH367" s="77"/>
      <c r="AI367" s="77"/>
      <c r="AJ367" s="77"/>
      <c r="AK367" s="77"/>
      <c r="AL367" s="77"/>
      <c r="AM367" s="77"/>
      <c r="AN367" s="77"/>
      <c r="AO367" s="77"/>
      <c r="AP367" s="77"/>
      <c r="AQ367" s="77"/>
      <c r="AR367" s="77"/>
      <c r="AS367" s="77"/>
      <c r="AT367" s="77"/>
      <c r="AU367" s="77"/>
      <c r="AV367" s="77"/>
      <c r="AW367" s="77"/>
      <c r="AX367" s="77"/>
      <c r="AY367" s="77"/>
      <c r="AZ367" s="77"/>
      <c r="BA367" s="77"/>
    </row>
    <row r="368" spans="1:16" ht="26.25" thickBot="1">
      <c r="A368" s="79" t="s">
        <v>151</v>
      </c>
      <c r="B368" s="80" t="s">
        <v>142</v>
      </c>
      <c r="C368" s="78" t="s">
        <v>118</v>
      </c>
      <c r="D368" s="71"/>
      <c r="E368" s="81">
        <v>0</v>
      </c>
      <c r="F368" s="81">
        <v>0</v>
      </c>
      <c r="G368" s="81">
        <f>SUM(E368,F368)</f>
        <v>0</v>
      </c>
      <c r="H368" s="81">
        <v>0</v>
      </c>
      <c r="I368" s="81">
        <v>0</v>
      </c>
      <c r="J368" s="57">
        <f>SUM(H368:I368)</f>
        <v>0</v>
      </c>
      <c r="K368" s="81">
        <v>2</v>
      </c>
      <c r="L368" s="81">
        <v>0</v>
      </c>
      <c r="M368" s="81">
        <f>SUM(K368,L368)</f>
        <v>2</v>
      </c>
      <c r="N368" s="30">
        <f>SUM(H368,K368)</f>
        <v>2</v>
      </c>
      <c r="O368" s="30">
        <f>SUM(I368,L368)</f>
        <v>0</v>
      </c>
      <c r="P368" s="114">
        <f>SUM(N368:O368)</f>
        <v>2</v>
      </c>
    </row>
    <row r="369" spans="1:16" ht="13.5" thickBot="1">
      <c r="A369" s="555" t="s">
        <v>161</v>
      </c>
      <c r="B369" s="555"/>
      <c r="C369" s="555"/>
      <c r="D369" s="555"/>
      <c r="E369" s="181">
        <f>E368</f>
        <v>0</v>
      </c>
      <c r="F369" s="181">
        <f aca="true" t="shared" si="111" ref="F369:P369">F368</f>
        <v>0</v>
      </c>
      <c r="G369" s="181">
        <f t="shared" si="111"/>
        <v>0</v>
      </c>
      <c r="H369" s="181">
        <f t="shared" si="111"/>
        <v>0</v>
      </c>
      <c r="I369" s="181">
        <f t="shared" si="111"/>
        <v>0</v>
      </c>
      <c r="J369" s="181">
        <f t="shared" si="111"/>
        <v>0</v>
      </c>
      <c r="K369" s="181">
        <f t="shared" si="111"/>
        <v>2</v>
      </c>
      <c r="L369" s="181">
        <f t="shared" si="111"/>
        <v>0</v>
      </c>
      <c r="M369" s="181">
        <f t="shared" si="111"/>
        <v>2</v>
      </c>
      <c r="N369" s="181">
        <f>N368</f>
        <v>2</v>
      </c>
      <c r="O369" s="181">
        <f>O368</f>
        <v>0</v>
      </c>
      <c r="P369" s="181">
        <f t="shared" si="111"/>
        <v>2</v>
      </c>
    </row>
    <row r="370" spans="1:16" ht="13.5" thickBot="1">
      <c r="A370" s="557" t="s">
        <v>49</v>
      </c>
      <c r="B370" s="557"/>
      <c r="C370" s="557"/>
      <c r="D370" s="557"/>
      <c r="E370" s="181">
        <f aca="true" t="shared" si="112" ref="E370:P370">E369+E361</f>
        <v>0</v>
      </c>
      <c r="F370" s="181">
        <f t="shared" si="112"/>
        <v>0</v>
      </c>
      <c r="G370" s="181">
        <f t="shared" si="112"/>
        <v>0</v>
      </c>
      <c r="H370" s="181">
        <f t="shared" si="112"/>
        <v>0</v>
      </c>
      <c r="I370" s="181">
        <f t="shared" si="112"/>
        <v>0</v>
      </c>
      <c r="J370" s="181">
        <f t="shared" si="112"/>
        <v>0</v>
      </c>
      <c r="K370" s="181">
        <f t="shared" si="112"/>
        <v>19</v>
      </c>
      <c r="L370" s="181">
        <f t="shared" si="112"/>
        <v>8</v>
      </c>
      <c r="M370" s="181">
        <f t="shared" si="112"/>
        <v>27</v>
      </c>
      <c r="N370" s="181">
        <f t="shared" si="112"/>
        <v>19</v>
      </c>
      <c r="O370" s="181">
        <f t="shared" si="112"/>
        <v>8</v>
      </c>
      <c r="P370" s="181">
        <f t="shared" si="112"/>
        <v>27</v>
      </c>
    </row>
    <row r="371" spans="1:16" ht="13.5" thickBot="1">
      <c r="A371" s="74"/>
      <c r="B371" s="74"/>
      <c r="C371" s="74"/>
      <c r="D371" s="74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</row>
    <row r="372" spans="1:16" ht="13.5" thickBot="1">
      <c r="A372" s="557" t="s">
        <v>158</v>
      </c>
      <c r="B372" s="557"/>
      <c r="C372" s="557"/>
      <c r="D372" s="557"/>
      <c r="E372" s="67">
        <f aca="true" t="shared" si="113" ref="E372:P372">SUM(E355,E348,E332,E323,E316,E370,E340)</f>
        <v>109</v>
      </c>
      <c r="F372" s="67">
        <f t="shared" si="113"/>
        <v>84</v>
      </c>
      <c r="G372" s="67">
        <f t="shared" si="113"/>
        <v>193</v>
      </c>
      <c r="H372" s="67">
        <f t="shared" si="113"/>
        <v>83</v>
      </c>
      <c r="I372" s="67">
        <f t="shared" si="113"/>
        <v>66</v>
      </c>
      <c r="J372" s="67">
        <f t="shared" si="113"/>
        <v>149</v>
      </c>
      <c r="K372" s="67">
        <f t="shared" si="113"/>
        <v>167</v>
      </c>
      <c r="L372" s="67">
        <f t="shared" si="113"/>
        <v>171</v>
      </c>
      <c r="M372" s="67">
        <f t="shared" si="113"/>
        <v>338</v>
      </c>
      <c r="N372" s="67">
        <f t="shared" si="113"/>
        <v>250</v>
      </c>
      <c r="O372" s="67">
        <f t="shared" si="113"/>
        <v>237</v>
      </c>
      <c r="P372" s="67">
        <f t="shared" si="113"/>
        <v>487</v>
      </c>
    </row>
    <row r="373" spans="1:16" ht="12.75">
      <c r="A373" s="74"/>
      <c r="B373" s="74"/>
      <c r="C373" s="74"/>
      <c r="D373" s="74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</row>
    <row r="374" spans="1:16" ht="13.5" customHeight="1" thickBot="1">
      <c r="A374" s="156"/>
      <c r="B374" s="74"/>
      <c r="C374" s="74"/>
      <c r="D374" s="74"/>
      <c r="E374" s="169"/>
      <c r="F374" s="169"/>
      <c r="G374" s="169"/>
      <c r="H374" s="169"/>
      <c r="I374" s="169"/>
      <c r="J374" s="169"/>
      <c r="K374" s="169"/>
      <c r="L374" s="169"/>
      <c r="M374" s="169"/>
      <c r="N374" s="169"/>
      <c r="O374" s="169"/>
      <c r="P374" s="169"/>
    </row>
    <row r="375" spans="1:16" ht="13.5" thickBot="1">
      <c r="A375" s="558" t="s">
        <v>157</v>
      </c>
      <c r="B375" s="578"/>
      <c r="C375" s="578"/>
      <c r="D375" s="579"/>
      <c r="E375" s="67">
        <f aca="true" t="shared" si="114" ref="E375:P375">SUM(E305)</f>
        <v>1684</v>
      </c>
      <c r="F375" s="67">
        <f t="shared" si="114"/>
        <v>1473</v>
      </c>
      <c r="G375" s="67">
        <f t="shared" si="114"/>
        <v>3157</v>
      </c>
      <c r="H375" s="67">
        <f t="shared" si="114"/>
        <v>1322</v>
      </c>
      <c r="I375" s="67">
        <f t="shared" si="114"/>
        <v>1124</v>
      </c>
      <c r="J375" s="67">
        <f t="shared" si="114"/>
        <v>2446</v>
      </c>
      <c r="K375" s="67">
        <f t="shared" si="114"/>
        <v>9856</v>
      </c>
      <c r="L375" s="67">
        <f t="shared" si="114"/>
        <v>8905</v>
      </c>
      <c r="M375" s="67">
        <f t="shared" si="114"/>
        <v>18761</v>
      </c>
      <c r="N375" s="67">
        <f t="shared" si="114"/>
        <v>11178</v>
      </c>
      <c r="O375" s="67">
        <f t="shared" si="114"/>
        <v>10029</v>
      </c>
      <c r="P375" s="67">
        <f t="shared" si="114"/>
        <v>21207</v>
      </c>
    </row>
    <row r="376" spans="1:16" ht="13.5" thickBot="1">
      <c r="A376" s="76"/>
      <c r="B376" s="76"/>
      <c r="C376" s="76"/>
      <c r="D376" s="76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</row>
    <row r="377" spans="1:16" ht="13.5" thickBot="1">
      <c r="A377" s="558" t="s">
        <v>158</v>
      </c>
      <c r="B377" s="578"/>
      <c r="C377" s="578"/>
      <c r="D377" s="579"/>
      <c r="E377" s="67">
        <f>SUM(E372)</f>
        <v>109</v>
      </c>
      <c r="F377" s="67">
        <f aca="true" t="shared" si="115" ref="F377:P377">SUM(F372)</f>
        <v>84</v>
      </c>
      <c r="G377" s="67">
        <f t="shared" si="115"/>
        <v>193</v>
      </c>
      <c r="H377" s="67">
        <f t="shared" si="115"/>
        <v>83</v>
      </c>
      <c r="I377" s="67">
        <f t="shared" si="115"/>
        <v>66</v>
      </c>
      <c r="J377" s="67">
        <f t="shared" si="115"/>
        <v>149</v>
      </c>
      <c r="K377" s="67">
        <f>SUM(K372)</f>
        <v>167</v>
      </c>
      <c r="L377" s="67">
        <f t="shared" si="115"/>
        <v>171</v>
      </c>
      <c r="M377" s="67">
        <f t="shared" si="115"/>
        <v>338</v>
      </c>
      <c r="N377" s="67">
        <f t="shared" si="115"/>
        <v>250</v>
      </c>
      <c r="O377" s="67">
        <f t="shared" si="115"/>
        <v>237</v>
      </c>
      <c r="P377" s="67">
        <f t="shared" si="115"/>
        <v>487</v>
      </c>
    </row>
    <row r="378" spans="1:16" ht="15.75" customHeight="1" thickBot="1">
      <c r="A378" s="74"/>
      <c r="B378" s="74"/>
      <c r="C378" s="74"/>
      <c r="D378" s="74"/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</row>
    <row r="379" spans="1:16" ht="15.75" thickBot="1">
      <c r="A379" s="580" t="s">
        <v>152</v>
      </c>
      <c r="B379" s="581"/>
      <c r="C379" s="581"/>
      <c r="D379" s="582"/>
      <c r="E379" s="67">
        <f>SUM(E375+E377)</f>
        <v>1793</v>
      </c>
      <c r="F379" s="67">
        <f aca="true" t="shared" si="116" ref="F379:O379">SUM(F375+F377)</f>
        <v>1557</v>
      </c>
      <c r="G379" s="67">
        <f>SUM(G375+G377)</f>
        <v>3350</v>
      </c>
      <c r="H379" s="67">
        <f t="shared" si="116"/>
        <v>1405</v>
      </c>
      <c r="I379" s="67">
        <f t="shared" si="116"/>
        <v>1190</v>
      </c>
      <c r="J379" s="67">
        <f t="shared" si="116"/>
        <v>2595</v>
      </c>
      <c r="K379" s="67">
        <f t="shared" si="116"/>
        <v>10023</v>
      </c>
      <c r="L379" s="67">
        <f t="shared" si="116"/>
        <v>9076</v>
      </c>
      <c r="M379" s="67">
        <f t="shared" si="116"/>
        <v>19099</v>
      </c>
      <c r="N379" s="67">
        <f t="shared" si="116"/>
        <v>11428</v>
      </c>
      <c r="O379" s="67">
        <f t="shared" si="116"/>
        <v>10266</v>
      </c>
      <c r="P379" s="67">
        <f>SUM(P375+P377)</f>
        <v>21694</v>
      </c>
    </row>
    <row r="380" spans="1:16" ht="15">
      <c r="A380" s="545"/>
      <c r="B380" s="545"/>
      <c r="C380" s="545"/>
      <c r="D380" s="545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</row>
    <row r="381" spans="1:16" ht="15">
      <c r="A381" s="545"/>
      <c r="B381" s="545"/>
      <c r="C381" s="545"/>
      <c r="D381" s="545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</row>
    <row r="382" spans="1:16" ht="18.75">
      <c r="A382" s="100"/>
      <c r="B382" s="170"/>
      <c r="C382" s="170"/>
      <c r="D382" s="170"/>
      <c r="E382" s="170"/>
      <c r="F382" s="170"/>
      <c r="G382" s="170"/>
      <c r="H382" s="170"/>
      <c r="I382" s="170"/>
      <c r="J382" s="170"/>
      <c r="K382" s="170"/>
      <c r="L382" s="170"/>
      <c r="M382" s="170"/>
      <c r="N382" s="170"/>
      <c r="O382" s="170"/>
      <c r="P382" s="170"/>
    </row>
    <row r="383" spans="1:16" ht="15">
      <c r="A383" s="92"/>
      <c r="B383" s="93"/>
      <c r="C383" s="93"/>
      <c r="D383" s="93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</row>
    <row r="384" spans="1:2" ht="15">
      <c r="A384" s="92"/>
      <c r="B384" s="307"/>
    </row>
    <row r="385" spans="1:2" ht="15">
      <c r="A385" s="92"/>
      <c r="B385" s="307"/>
    </row>
    <row r="386" spans="1:16" ht="17.25">
      <c r="A386" s="554" t="s">
        <v>195</v>
      </c>
      <c r="B386" s="554"/>
      <c r="C386" s="546"/>
      <c r="D386" s="546"/>
      <c r="E386" s="546"/>
      <c r="F386" s="546"/>
      <c r="G386" s="546"/>
      <c r="H386" s="546" t="s">
        <v>260</v>
      </c>
      <c r="I386" s="546"/>
      <c r="J386" s="546"/>
      <c r="K386" s="546"/>
      <c r="L386" s="546"/>
      <c r="M386" s="546"/>
      <c r="N386" s="546"/>
      <c r="O386" s="546"/>
      <c r="P386" s="546"/>
    </row>
    <row r="387" spans="1:16" ht="17.25">
      <c r="A387" s="554" t="s">
        <v>263</v>
      </c>
      <c r="B387" s="554"/>
      <c r="C387" s="546"/>
      <c r="D387" s="546"/>
      <c r="E387" s="546"/>
      <c r="F387" s="546"/>
      <c r="G387" s="546"/>
      <c r="H387" s="546" t="s">
        <v>261</v>
      </c>
      <c r="I387" s="546"/>
      <c r="J387" s="546"/>
      <c r="K387" s="546"/>
      <c r="L387" s="546"/>
      <c r="M387" s="546"/>
      <c r="N387" s="546"/>
      <c r="O387" s="546"/>
      <c r="P387" s="546"/>
    </row>
    <row r="388" spans="1:16" ht="17.25">
      <c r="A388" s="554" t="s">
        <v>196</v>
      </c>
      <c r="B388" s="554"/>
      <c r="C388" s="546"/>
      <c r="D388" s="546"/>
      <c r="E388" s="546"/>
      <c r="F388" s="546"/>
      <c r="G388" s="546"/>
      <c r="H388" s="546" t="s">
        <v>262</v>
      </c>
      <c r="I388" s="546"/>
      <c r="J388" s="546"/>
      <c r="K388" s="546"/>
      <c r="L388" s="546"/>
      <c r="M388" s="546"/>
      <c r="N388" s="546"/>
      <c r="O388" s="546"/>
      <c r="P388" s="546"/>
    </row>
    <row r="389" ht="15">
      <c r="A389" s="92"/>
    </row>
    <row r="390" ht="15">
      <c r="A390" s="92"/>
    </row>
  </sheetData>
  <sheetProtection/>
  <mergeCells count="181">
    <mergeCell ref="A1:P1"/>
    <mergeCell ref="A4:P4"/>
    <mergeCell ref="H6:O6"/>
    <mergeCell ref="H7:I7"/>
    <mergeCell ref="J7:K7"/>
    <mergeCell ref="L7:M7"/>
    <mergeCell ref="N7:O7"/>
    <mergeCell ref="C6:F6"/>
    <mergeCell ref="E7:F7"/>
    <mergeCell ref="A10:P10"/>
    <mergeCell ref="A12:G12"/>
    <mergeCell ref="H12:P12"/>
    <mergeCell ref="H8:I8"/>
    <mergeCell ref="J8:K8"/>
    <mergeCell ref="L8:M8"/>
    <mergeCell ref="N8:O8"/>
    <mergeCell ref="E8:F8"/>
    <mergeCell ref="E13:G13"/>
    <mergeCell ref="H13:J13"/>
    <mergeCell ref="H59:P59"/>
    <mergeCell ref="A30:C30"/>
    <mergeCell ref="A47:D47"/>
    <mergeCell ref="A52:C52"/>
    <mergeCell ref="A56:D56"/>
    <mergeCell ref="A57:D57"/>
    <mergeCell ref="A59:G59"/>
    <mergeCell ref="K13:M13"/>
    <mergeCell ref="H94:P94"/>
    <mergeCell ref="E141:G141"/>
    <mergeCell ref="K141:M141"/>
    <mergeCell ref="H141:J141"/>
    <mergeCell ref="N13:P13"/>
    <mergeCell ref="K60:M60"/>
    <mergeCell ref="N60:P60"/>
    <mergeCell ref="E60:G60"/>
    <mergeCell ref="H60:J60"/>
    <mergeCell ref="N95:P95"/>
    <mergeCell ref="N141:P141"/>
    <mergeCell ref="E95:G95"/>
    <mergeCell ref="H95:J95"/>
    <mergeCell ref="K95:M95"/>
    <mergeCell ref="A140:G140"/>
    <mergeCell ref="H140:P140"/>
    <mergeCell ref="A107:D107"/>
    <mergeCell ref="A177:D177"/>
    <mergeCell ref="A178:D178"/>
    <mergeCell ref="H180:P180"/>
    <mergeCell ref="A180:G180"/>
    <mergeCell ref="K181:M181"/>
    <mergeCell ref="N181:P181"/>
    <mergeCell ref="A185:D185"/>
    <mergeCell ref="A189:D189"/>
    <mergeCell ref="A196:G196"/>
    <mergeCell ref="A209:C209"/>
    <mergeCell ref="A193:D193"/>
    <mergeCell ref="A194:D194"/>
    <mergeCell ref="A236:G236"/>
    <mergeCell ref="H196:P196"/>
    <mergeCell ref="E181:G181"/>
    <mergeCell ref="E197:G197"/>
    <mergeCell ref="H197:J197"/>
    <mergeCell ref="K197:M197"/>
    <mergeCell ref="N197:P197"/>
    <mergeCell ref="H181:J181"/>
    <mergeCell ref="A213:D213"/>
    <mergeCell ref="A219:D219"/>
    <mergeCell ref="A220:D220"/>
    <mergeCell ref="A222:G222"/>
    <mergeCell ref="H222:P222"/>
    <mergeCell ref="E223:G223"/>
    <mergeCell ref="H223:J223"/>
    <mergeCell ref="K223:M223"/>
    <mergeCell ref="N223:P223"/>
    <mergeCell ref="K249:M249"/>
    <mergeCell ref="N249:P249"/>
    <mergeCell ref="A228:D228"/>
    <mergeCell ref="A229:D229"/>
    <mergeCell ref="H236:P236"/>
    <mergeCell ref="E237:G237"/>
    <mergeCell ref="H237:J237"/>
    <mergeCell ref="K237:M237"/>
    <mergeCell ref="N237:P237"/>
    <mergeCell ref="A241:D241"/>
    <mergeCell ref="A248:G248"/>
    <mergeCell ref="H311:P311"/>
    <mergeCell ref="A305:D305"/>
    <mergeCell ref="A267:D267"/>
    <mergeCell ref="A268:D268"/>
    <mergeCell ref="A270:G270"/>
    <mergeCell ref="H248:P248"/>
    <mergeCell ref="E249:G249"/>
    <mergeCell ref="H249:J249"/>
    <mergeCell ref="A293:C293"/>
    <mergeCell ref="H270:P270"/>
    <mergeCell ref="E271:G271"/>
    <mergeCell ref="H271:J271"/>
    <mergeCell ref="K271:M271"/>
    <mergeCell ref="N271:P271"/>
    <mergeCell ref="E312:G312"/>
    <mergeCell ref="H312:J312"/>
    <mergeCell ref="K312:M312"/>
    <mergeCell ref="N312:P312"/>
    <mergeCell ref="A310:P310"/>
    <mergeCell ref="H318:P318"/>
    <mergeCell ref="E319:G319"/>
    <mergeCell ref="H319:J319"/>
    <mergeCell ref="K319:M319"/>
    <mergeCell ref="N319:P319"/>
    <mergeCell ref="A318:G318"/>
    <mergeCell ref="K344:M344"/>
    <mergeCell ref="N344:P344"/>
    <mergeCell ref="H326:J326"/>
    <mergeCell ref="K326:M326"/>
    <mergeCell ref="N326:P326"/>
    <mergeCell ref="H325:P325"/>
    <mergeCell ref="H335:P335"/>
    <mergeCell ref="H336:J336"/>
    <mergeCell ref="K336:M336"/>
    <mergeCell ref="N336:P336"/>
    <mergeCell ref="A377:D377"/>
    <mergeCell ref="A375:D375"/>
    <mergeCell ref="A379:D379"/>
    <mergeCell ref="A354:D354"/>
    <mergeCell ref="A358:G358"/>
    <mergeCell ref="A370:D370"/>
    <mergeCell ref="A369:D369"/>
    <mergeCell ref="A355:D355"/>
    <mergeCell ref="A372:D372"/>
    <mergeCell ref="A361:D361"/>
    <mergeCell ref="N263:P263"/>
    <mergeCell ref="K263:M263"/>
    <mergeCell ref="H263:J263"/>
    <mergeCell ref="E263:G263"/>
    <mergeCell ref="H262:P262"/>
    <mergeCell ref="H358:P358"/>
    <mergeCell ref="H351:P351"/>
    <mergeCell ref="H343:P343"/>
    <mergeCell ref="E344:G344"/>
    <mergeCell ref="H344:J344"/>
    <mergeCell ref="A348:D348"/>
    <mergeCell ref="A351:G351"/>
    <mergeCell ref="A94:G94"/>
    <mergeCell ref="A325:G325"/>
    <mergeCell ref="A323:D323"/>
    <mergeCell ref="A322:D322"/>
    <mergeCell ref="A246:D246"/>
    <mergeCell ref="A245:D245"/>
    <mergeCell ref="A315:D315"/>
    <mergeCell ref="A288:D288"/>
    <mergeCell ref="A347:D347"/>
    <mergeCell ref="A332:D332"/>
    <mergeCell ref="A343:G343"/>
    <mergeCell ref="A335:G335"/>
    <mergeCell ref="E336:G336"/>
    <mergeCell ref="A316:D316"/>
    <mergeCell ref="A259:D259"/>
    <mergeCell ref="A260:D260"/>
    <mergeCell ref="A262:G262"/>
    <mergeCell ref="A280:D280"/>
    <mergeCell ref="A284:D284"/>
    <mergeCell ref="A331:D331"/>
    <mergeCell ref="A311:G311"/>
    <mergeCell ref="A298:D298"/>
    <mergeCell ref="E326:G326"/>
    <mergeCell ref="A67:D67"/>
    <mergeCell ref="A127:D127"/>
    <mergeCell ref="A126:D126"/>
    <mergeCell ref="A120:D120"/>
    <mergeCell ref="A112:D112"/>
    <mergeCell ref="A86:D86"/>
    <mergeCell ref="A87:D87"/>
    <mergeCell ref="A386:B386"/>
    <mergeCell ref="A388:B388"/>
    <mergeCell ref="A387:B387"/>
    <mergeCell ref="A160:D160"/>
    <mergeCell ref="A172:D172"/>
    <mergeCell ref="A81:D81"/>
    <mergeCell ref="A279:D279"/>
    <mergeCell ref="A303:D303"/>
    <mergeCell ref="A340:D340"/>
    <mergeCell ref="A339:D339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239"/>
  <sheetViews>
    <sheetView zoomScalePageLayoutView="0" workbookViewId="0" topLeftCell="A202">
      <selection activeCell="R211" sqref="R211"/>
    </sheetView>
  </sheetViews>
  <sheetFormatPr defaultColWidth="11.421875" defaultRowHeight="12.75"/>
  <cols>
    <col min="1" max="1" width="26.57421875" style="171" customWidth="1"/>
    <col min="2" max="2" width="34.28125" style="308" customWidth="1"/>
    <col min="3" max="3" width="12.00390625" style="308" customWidth="1"/>
    <col min="4" max="4" width="1.8515625" style="308" hidden="1" customWidth="1"/>
    <col min="5" max="5" width="5.00390625" style="308" customWidth="1"/>
    <col min="6" max="6" width="5.8515625" style="308" bestFit="1" customWidth="1"/>
    <col min="7" max="7" width="6.7109375" style="308" customWidth="1"/>
    <col min="8" max="16" width="6.28125" style="308" customWidth="1"/>
    <col min="17" max="53" width="11.421875" style="307" customWidth="1"/>
    <col min="54" max="16384" width="11.421875" style="308" customWidth="1"/>
  </cols>
  <sheetData>
    <row r="1" spans="1:16" ht="18.75" customHeight="1">
      <c r="A1" s="612" t="s">
        <v>170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  <c r="P1" s="613"/>
    </row>
    <row r="2" spans="1:16" ht="15">
      <c r="A2" s="92" t="s">
        <v>201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ht="10.5" customHeight="1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15.75">
      <c r="A4" s="614" t="s">
        <v>155</v>
      </c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</row>
    <row r="5" spans="1:16" ht="15.75">
      <c r="A5" s="522"/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522"/>
      <c r="O5" s="522"/>
      <c r="P5" s="522"/>
    </row>
    <row r="6" spans="1:16" ht="20.25" customHeight="1">
      <c r="A6" s="585" t="s">
        <v>187</v>
      </c>
      <c r="B6" s="585"/>
      <c r="C6" s="585"/>
      <c r="D6" s="585"/>
      <c r="E6" s="585"/>
      <c r="F6" s="585"/>
      <c r="G6" s="585"/>
      <c r="H6" s="585"/>
      <c r="I6" s="585"/>
      <c r="J6" s="585"/>
      <c r="K6" s="585"/>
      <c r="L6" s="585"/>
      <c r="M6" s="585"/>
      <c r="N6" s="585"/>
      <c r="O6" s="585"/>
      <c r="P6" s="585"/>
    </row>
    <row r="7" spans="1:16" ht="20.25" customHeight="1">
      <c r="A7" s="585" t="s">
        <v>14</v>
      </c>
      <c r="B7" s="585"/>
      <c r="C7" s="585"/>
      <c r="D7" s="585"/>
      <c r="E7" s="585"/>
      <c r="F7" s="585"/>
      <c r="G7" s="585"/>
      <c r="H7" s="585"/>
      <c r="I7" s="585"/>
      <c r="J7" s="585"/>
      <c r="K7" s="585"/>
      <c r="L7" s="585"/>
      <c r="M7" s="585"/>
      <c r="N7" s="585"/>
      <c r="O7" s="585"/>
      <c r="P7" s="585"/>
    </row>
    <row r="8" spans="1:16" ht="4.5" customHeight="1" thickBot="1">
      <c r="A8" s="1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13.5" thickBot="1">
      <c r="A9" s="567" t="s">
        <v>5</v>
      </c>
      <c r="B9" s="567"/>
      <c r="C9" s="567"/>
      <c r="D9" s="567"/>
      <c r="E9" s="567"/>
      <c r="F9" s="567"/>
      <c r="G9" s="567"/>
      <c r="H9" s="584" t="s">
        <v>6</v>
      </c>
      <c r="I9" s="584"/>
      <c r="J9" s="584"/>
      <c r="K9" s="584"/>
      <c r="L9" s="584"/>
      <c r="M9" s="584"/>
      <c r="N9" s="584"/>
      <c r="O9" s="584"/>
      <c r="P9" s="584"/>
    </row>
    <row r="10" spans="1:16" ht="13.5" thickBot="1">
      <c r="A10" s="177" t="s">
        <v>7</v>
      </c>
      <c r="B10" s="176" t="s">
        <v>51</v>
      </c>
      <c r="C10" s="177" t="s">
        <v>9</v>
      </c>
      <c r="D10" s="313"/>
      <c r="E10" s="570" t="s">
        <v>10</v>
      </c>
      <c r="F10" s="570"/>
      <c r="G10" s="570"/>
      <c r="H10" s="576" t="s">
        <v>11</v>
      </c>
      <c r="I10" s="570"/>
      <c r="J10" s="570"/>
      <c r="K10" s="570" t="s">
        <v>12</v>
      </c>
      <c r="L10" s="570"/>
      <c r="M10" s="570"/>
      <c r="N10" s="570" t="s">
        <v>13</v>
      </c>
      <c r="O10" s="570"/>
      <c r="P10" s="570"/>
    </row>
    <row r="11" spans="1:16" ht="13.5" thickBot="1">
      <c r="A11" s="177" t="s">
        <v>14</v>
      </c>
      <c r="B11" s="314"/>
      <c r="C11" s="314"/>
      <c r="D11" s="313"/>
      <c r="E11" s="315" t="s">
        <v>15</v>
      </c>
      <c r="F11" s="315" t="s">
        <v>16</v>
      </c>
      <c r="G11" s="177" t="s">
        <v>17</v>
      </c>
      <c r="H11" s="315" t="s">
        <v>15</v>
      </c>
      <c r="I11" s="315" t="s">
        <v>16</v>
      </c>
      <c r="J11" s="315" t="s">
        <v>17</v>
      </c>
      <c r="K11" s="315" t="s">
        <v>15</v>
      </c>
      <c r="L11" s="315" t="s">
        <v>16</v>
      </c>
      <c r="M11" s="315" t="s">
        <v>17</v>
      </c>
      <c r="N11" s="315" t="s">
        <v>15</v>
      </c>
      <c r="O11" s="315" t="s">
        <v>16</v>
      </c>
      <c r="P11" s="315" t="s">
        <v>18</v>
      </c>
    </row>
    <row r="12" spans="1:53" s="8" customFormat="1" ht="12.75">
      <c r="A12" s="316" t="s">
        <v>19</v>
      </c>
      <c r="B12" s="331" t="s">
        <v>20</v>
      </c>
      <c r="C12" s="317" t="s">
        <v>21</v>
      </c>
      <c r="D12" s="251"/>
      <c r="E12" s="215">
        <v>94</v>
      </c>
      <c r="F12" s="104">
        <v>92</v>
      </c>
      <c r="G12" s="20">
        <f>SUM(E12:F12)</f>
        <v>186</v>
      </c>
      <c r="H12" s="20">
        <v>66</v>
      </c>
      <c r="I12" s="20">
        <v>59</v>
      </c>
      <c r="J12" s="20">
        <f>SUM(H12:I12)</f>
        <v>125</v>
      </c>
      <c r="K12" s="20">
        <v>494</v>
      </c>
      <c r="L12" s="20">
        <v>531</v>
      </c>
      <c r="M12" s="20">
        <f>SUM(K12:L12)</f>
        <v>1025</v>
      </c>
      <c r="N12" s="20">
        <f>SUM(H12,K12)</f>
        <v>560</v>
      </c>
      <c r="O12" s="20">
        <f>SUM(I12,L12)</f>
        <v>590</v>
      </c>
      <c r="P12" s="153">
        <f>SUM(N12:O12)</f>
        <v>1150</v>
      </c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</row>
    <row r="13" spans="1:53" s="8" customFormat="1" ht="12.75">
      <c r="A13" s="318" t="s">
        <v>22</v>
      </c>
      <c r="B13" s="332" t="s">
        <v>20</v>
      </c>
      <c r="C13" s="319" t="s">
        <v>21</v>
      </c>
      <c r="D13" s="252"/>
      <c r="E13" s="320">
        <v>118</v>
      </c>
      <c r="F13" s="321">
        <v>93</v>
      </c>
      <c r="G13" s="20">
        <f>SUM(E13:F13)</f>
        <v>211</v>
      </c>
      <c r="H13" s="103">
        <v>72</v>
      </c>
      <c r="I13" s="103">
        <v>60</v>
      </c>
      <c r="J13" s="20">
        <f aca="true" t="shared" si="0" ref="J13:J26">SUM(H13:I13)</f>
        <v>132</v>
      </c>
      <c r="K13" s="103">
        <v>409</v>
      </c>
      <c r="L13" s="103">
        <v>454</v>
      </c>
      <c r="M13" s="20">
        <f aca="true" t="shared" si="1" ref="M13:M26">SUM(K13:L13)</f>
        <v>863</v>
      </c>
      <c r="N13" s="20">
        <f aca="true" t="shared" si="2" ref="N13:O26">SUM(H13,K13)</f>
        <v>481</v>
      </c>
      <c r="O13" s="20">
        <f t="shared" si="2"/>
        <v>514</v>
      </c>
      <c r="P13" s="153">
        <f aca="true" t="shared" si="3" ref="P13:P26">SUM(N13:O13)</f>
        <v>995</v>
      </c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</row>
    <row r="14" spans="1:53" s="426" customFormat="1" ht="25.5">
      <c r="A14" s="318" t="s">
        <v>233</v>
      </c>
      <c r="B14" s="332" t="s">
        <v>20</v>
      </c>
      <c r="C14" s="319" t="s">
        <v>21</v>
      </c>
      <c r="D14" s="252"/>
      <c r="E14" s="320">
        <v>0</v>
      </c>
      <c r="F14" s="321">
        <v>0</v>
      </c>
      <c r="G14" s="20">
        <f aca="true" t="shared" si="4" ref="G14:G26">SUM(E14:F14)</f>
        <v>0</v>
      </c>
      <c r="H14" s="103">
        <v>0</v>
      </c>
      <c r="I14" s="103">
        <v>0</v>
      </c>
      <c r="J14" s="20">
        <f>SUM(H14:I14)</f>
        <v>0</v>
      </c>
      <c r="K14" s="103">
        <v>220</v>
      </c>
      <c r="L14" s="103">
        <v>478</v>
      </c>
      <c r="M14" s="20">
        <f t="shared" si="1"/>
        <v>698</v>
      </c>
      <c r="N14" s="20">
        <f t="shared" si="2"/>
        <v>220</v>
      </c>
      <c r="O14" s="20">
        <f t="shared" si="2"/>
        <v>478</v>
      </c>
      <c r="P14" s="153">
        <f t="shared" si="3"/>
        <v>698</v>
      </c>
      <c r="Q14" s="425"/>
      <c r="R14" s="425"/>
      <c r="S14" s="425"/>
      <c r="T14" s="425"/>
      <c r="U14" s="425"/>
      <c r="V14" s="425"/>
      <c r="W14" s="425"/>
      <c r="X14" s="425"/>
      <c r="Y14" s="425"/>
      <c r="Z14" s="425"/>
      <c r="AA14" s="425"/>
      <c r="AB14" s="425"/>
      <c r="AC14" s="425"/>
      <c r="AD14" s="425"/>
      <c r="AE14" s="425"/>
      <c r="AF14" s="425"/>
      <c r="AG14" s="425"/>
      <c r="AH14" s="425"/>
      <c r="AI14" s="425"/>
      <c r="AJ14" s="425"/>
      <c r="AK14" s="425"/>
      <c r="AL14" s="425"/>
      <c r="AM14" s="425"/>
      <c r="AN14" s="425"/>
      <c r="AO14" s="425"/>
      <c r="AP14" s="425"/>
      <c r="AQ14" s="425"/>
      <c r="AR14" s="425"/>
      <c r="AS14" s="425"/>
      <c r="AT14" s="425"/>
      <c r="AU14" s="425"/>
      <c r="AV14" s="425"/>
      <c r="AW14" s="425"/>
      <c r="AX14" s="425"/>
      <c r="AY14" s="425"/>
      <c r="AZ14" s="425"/>
      <c r="BA14" s="425"/>
    </row>
    <row r="15" spans="1:53" s="8" customFormat="1" ht="12.75">
      <c r="A15" s="318" t="s">
        <v>23</v>
      </c>
      <c r="B15" s="332" t="s">
        <v>20</v>
      </c>
      <c r="C15" s="319" t="s">
        <v>21</v>
      </c>
      <c r="D15" s="252"/>
      <c r="E15" s="320">
        <v>36</v>
      </c>
      <c r="F15" s="321">
        <v>39</v>
      </c>
      <c r="G15" s="20">
        <f t="shared" si="4"/>
        <v>75</v>
      </c>
      <c r="H15" s="103">
        <v>32</v>
      </c>
      <c r="I15" s="103">
        <v>43</v>
      </c>
      <c r="J15" s="20">
        <f t="shared" si="0"/>
        <v>75</v>
      </c>
      <c r="K15" s="103">
        <v>0</v>
      </c>
      <c r="L15" s="103">
        <v>0</v>
      </c>
      <c r="M15" s="20">
        <f t="shared" si="1"/>
        <v>0</v>
      </c>
      <c r="N15" s="20">
        <f t="shared" si="2"/>
        <v>32</v>
      </c>
      <c r="O15" s="20">
        <f t="shared" si="2"/>
        <v>43</v>
      </c>
      <c r="P15" s="153">
        <f t="shared" si="3"/>
        <v>75</v>
      </c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</row>
    <row r="16" spans="1:53" s="8" customFormat="1" ht="12.75">
      <c r="A16" s="318" t="s">
        <v>24</v>
      </c>
      <c r="B16" s="332" t="s">
        <v>20</v>
      </c>
      <c r="C16" s="319" t="s">
        <v>21</v>
      </c>
      <c r="D16" s="252"/>
      <c r="E16" s="320">
        <v>32</v>
      </c>
      <c r="F16" s="321">
        <v>9</v>
      </c>
      <c r="G16" s="20">
        <f t="shared" si="4"/>
        <v>41</v>
      </c>
      <c r="H16" s="103">
        <v>43</v>
      </c>
      <c r="I16" s="103">
        <v>5</v>
      </c>
      <c r="J16" s="20">
        <f t="shared" si="0"/>
        <v>48</v>
      </c>
      <c r="K16" s="103">
        <v>313</v>
      </c>
      <c r="L16" s="103">
        <v>90</v>
      </c>
      <c r="M16" s="20">
        <f t="shared" si="1"/>
        <v>403</v>
      </c>
      <c r="N16" s="20">
        <f t="shared" si="2"/>
        <v>356</v>
      </c>
      <c r="O16" s="20">
        <f t="shared" si="2"/>
        <v>95</v>
      </c>
      <c r="P16" s="153">
        <f t="shared" si="3"/>
        <v>451</v>
      </c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</row>
    <row r="17" spans="1:53" s="8" customFormat="1" ht="12.75">
      <c r="A17" s="318" t="s">
        <v>25</v>
      </c>
      <c r="B17" s="277" t="s">
        <v>197</v>
      </c>
      <c r="C17" s="319" t="s">
        <v>21</v>
      </c>
      <c r="D17" s="252"/>
      <c r="E17" s="320">
        <v>6</v>
      </c>
      <c r="F17" s="321">
        <v>15</v>
      </c>
      <c r="G17" s="20">
        <f t="shared" si="4"/>
        <v>21</v>
      </c>
      <c r="H17" s="103">
        <v>8</v>
      </c>
      <c r="I17" s="103">
        <v>18</v>
      </c>
      <c r="J17" s="20">
        <f t="shared" si="0"/>
        <v>26</v>
      </c>
      <c r="K17" s="103">
        <v>95</v>
      </c>
      <c r="L17" s="103">
        <v>152</v>
      </c>
      <c r="M17" s="20">
        <f t="shared" si="1"/>
        <v>247</v>
      </c>
      <c r="N17" s="20">
        <f t="shared" si="2"/>
        <v>103</v>
      </c>
      <c r="O17" s="20">
        <f t="shared" si="2"/>
        <v>170</v>
      </c>
      <c r="P17" s="153">
        <f t="shared" si="3"/>
        <v>273</v>
      </c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</row>
    <row r="18" spans="1:16" ht="12.75">
      <c r="A18" s="318" t="s">
        <v>26</v>
      </c>
      <c r="B18" s="277" t="s">
        <v>197</v>
      </c>
      <c r="C18" s="319" t="s">
        <v>21</v>
      </c>
      <c r="D18" s="252"/>
      <c r="E18" s="320">
        <v>0</v>
      </c>
      <c r="F18" s="321">
        <v>0</v>
      </c>
      <c r="G18" s="20">
        <f t="shared" si="4"/>
        <v>0</v>
      </c>
      <c r="H18" s="103">
        <v>0</v>
      </c>
      <c r="I18" s="103">
        <v>0</v>
      </c>
      <c r="J18" s="20">
        <f t="shared" si="0"/>
        <v>0</v>
      </c>
      <c r="K18" s="103">
        <v>0</v>
      </c>
      <c r="L18" s="103">
        <v>0</v>
      </c>
      <c r="M18" s="20">
        <f t="shared" si="1"/>
        <v>0</v>
      </c>
      <c r="N18" s="20">
        <f t="shared" si="2"/>
        <v>0</v>
      </c>
      <c r="O18" s="20">
        <f t="shared" si="2"/>
        <v>0</v>
      </c>
      <c r="P18" s="153">
        <f t="shared" si="3"/>
        <v>0</v>
      </c>
    </row>
    <row r="19" spans="1:53" s="8" customFormat="1" ht="12.75">
      <c r="A19" s="318" t="s">
        <v>28</v>
      </c>
      <c r="B19" s="277" t="s">
        <v>27</v>
      </c>
      <c r="C19" s="319" t="s">
        <v>21</v>
      </c>
      <c r="D19" s="252"/>
      <c r="E19" s="320">
        <v>272</v>
      </c>
      <c r="F19" s="321">
        <v>55</v>
      </c>
      <c r="G19" s="20">
        <f t="shared" si="4"/>
        <v>327</v>
      </c>
      <c r="H19" s="103">
        <v>172</v>
      </c>
      <c r="I19" s="103">
        <v>37</v>
      </c>
      <c r="J19" s="20">
        <f t="shared" si="0"/>
        <v>209</v>
      </c>
      <c r="K19" s="103">
        <v>1045</v>
      </c>
      <c r="L19" s="103">
        <v>258</v>
      </c>
      <c r="M19" s="20">
        <f t="shared" si="1"/>
        <v>1303</v>
      </c>
      <c r="N19" s="20">
        <f t="shared" si="2"/>
        <v>1217</v>
      </c>
      <c r="O19" s="20">
        <f t="shared" si="2"/>
        <v>295</v>
      </c>
      <c r="P19" s="153">
        <f t="shared" si="3"/>
        <v>1512</v>
      </c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</row>
    <row r="20" spans="1:53" s="8" customFormat="1" ht="12.75">
      <c r="A20" s="318" t="s">
        <v>29</v>
      </c>
      <c r="B20" s="277" t="s">
        <v>219</v>
      </c>
      <c r="C20" s="319" t="s">
        <v>21</v>
      </c>
      <c r="D20" s="252"/>
      <c r="E20" s="320">
        <v>0</v>
      </c>
      <c r="F20" s="321">
        <v>0</v>
      </c>
      <c r="G20" s="20">
        <f t="shared" si="4"/>
        <v>0</v>
      </c>
      <c r="H20" s="103">
        <v>0</v>
      </c>
      <c r="I20" s="103">
        <v>0</v>
      </c>
      <c r="J20" s="20">
        <f t="shared" si="0"/>
        <v>0</v>
      </c>
      <c r="K20" s="103">
        <v>25</v>
      </c>
      <c r="L20" s="103">
        <v>10</v>
      </c>
      <c r="M20" s="20">
        <f t="shared" si="1"/>
        <v>35</v>
      </c>
      <c r="N20" s="20">
        <f t="shared" si="2"/>
        <v>25</v>
      </c>
      <c r="O20" s="20">
        <f t="shared" si="2"/>
        <v>10</v>
      </c>
      <c r="P20" s="153">
        <f t="shared" si="3"/>
        <v>35</v>
      </c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</row>
    <row r="21" spans="1:53" s="8" customFormat="1" ht="12.75">
      <c r="A21" s="318" t="s">
        <v>205</v>
      </c>
      <c r="B21" s="277" t="s">
        <v>219</v>
      </c>
      <c r="C21" s="319" t="s">
        <v>21</v>
      </c>
      <c r="D21" s="252"/>
      <c r="E21" s="320">
        <v>0</v>
      </c>
      <c r="F21" s="321">
        <v>0</v>
      </c>
      <c r="G21" s="20">
        <f t="shared" si="4"/>
        <v>0</v>
      </c>
      <c r="H21" s="103">
        <v>0</v>
      </c>
      <c r="I21" s="103">
        <v>0</v>
      </c>
      <c r="J21" s="20">
        <f t="shared" si="0"/>
        <v>0</v>
      </c>
      <c r="K21" s="103">
        <v>19</v>
      </c>
      <c r="L21" s="103">
        <v>7</v>
      </c>
      <c r="M21" s="20">
        <f t="shared" si="1"/>
        <v>26</v>
      </c>
      <c r="N21" s="20">
        <f t="shared" si="2"/>
        <v>19</v>
      </c>
      <c r="O21" s="20">
        <f t="shared" si="2"/>
        <v>7</v>
      </c>
      <c r="P21" s="153">
        <f t="shared" si="3"/>
        <v>26</v>
      </c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</row>
    <row r="22" spans="1:53" s="8" customFormat="1" ht="12.75">
      <c r="A22" s="318" t="s">
        <v>31</v>
      </c>
      <c r="B22" s="277" t="s">
        <v>219</v>
      </c>
      <c r="C22" s="319" t="s">
        <v>21</v>
      </c>
      <c r="D22" s="252"/>
      <c r="E22" s="320">
        <v>0</v>
      </c>
      <c r="F22" s="321">
        <v>0</v>
      </c>
      <c r="G22" s="20">
        <f t="shared" si="4"/>
        <v>0</v>
      </c>
      <c r="H22" s="103">
        <v>0</v>
      </c>
      <c r="I22" s="103">
        <v>0</v>
      </c>
      <c r="J22" s="20">
        <f t="shared" si="0"/>
        <v>0</v>
      </c>
      <c r="K22" s="103">
        <v>19</v>
      </c>
      <c r="L22" s="103">
        <v>16</v>
      </c>
      <c r="M22" s="20">
        <f t="shared" si="1"/>
        <v>35</v>
      </c>
      <c r="N22" s="20">
        <f t="shared" si="2"/>
        <v>19</v>
      </c>
      <c r="O22" s="20">
        <f t="shared" si="2"/>
        <v>16</v>
      </c>
      <c r="P22" s="153">
        <f t="shared" si="3"/>
        <v>35</v>
      </c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</row>
    <row r="23" spans="1:53" s="8" customFormat="1" ht="12.75">
      <c r="A23" s="318" t="s">
        <v>206</v>
      </c>
      <c r="B23" s="277" t="s">
        <v>218</v>
      </c>
      <c r="C23" s="319" t="s">
        <v>21</v>
      </c>
      <c r="D23" s="253"/>
      <c r="E23" s="320">
        <v>0</v>
      </c>
      <c r="F23" s="322">
        <v>0</v>
      </c>
      <c r="G23" s="20">
        <f t="shared" si="4"/>
        <v>0</v>
      </c>
      <c r="H23" s="65">
        <v>0</v>
      </c>
      <c r="I23" s="65">
        <v>0</v>
      </c>
      <c r="J23" s="20">
        <f t="shared" si="0"/>
        <v>0</v>
      </c>
      <c r="K23" s="65">
        <v>12</v>
      </c>
      <c r="L23" s="65">
        <v>10</v>
      </c>
      <c r="M23" s="20">
        <f t="shared" si="1"/>
        <v>22</v>
      </c>
      <c r="N23" s="20">
        <f t="shared" si="2"/>
        <v>12</v>
      </c>
      <c r="O23" s="20">
        <f t="shared" si="2"/>
        <v>10</v>
      </c>
      <c r="P23" s="153">
        <f t="shared" si="3"/>
        <v>22</v>
      </c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</row>
    <row r="24" spans="1:53" s="329" customFormat="1" ht="13.5" customHeight="1">
      <c r="A24" s="323" t="s">
        <v>164</v>
      </c>
      <c r="B24" s="330" t="s">
        <v>185</v>
      </c>
      <c r="C24" s="319" t="s">
        <v>21</v>
      </c>
      <c r="D24" s="253"/>
      <c r="E24" s="320">
        <v>13</v>
      </c>
      <c r="F24" s="322">
        <v>18</v>
      </c>
      <c r="G24" s="20">
        <f t="shared" si="4"/>
        <v>31</v>
      </c>
      <c r="H24" s="65">
        <v>13</v>
      </c>
      <c r="I24" s="65">
        <v>18</v>
      </c>
      <c r="J24" s="20">
        <f t="shared" si="0"/>
        <v>31</v>
      </c>
      <c r="K24" s="65">
        <v>16</v>
      </c>
      <c r="L24" s="65">
        <v>23</v>
      </c>
      <c r="M24" s="20">
        <f t="shared" si="1"/>
        <v>39</v>
      </c>
      <c r="N24" s="20">
        <f t="shared" si="2"/>
        <v>29</v>
      </c>
      <c r="O24" s="20">
        <f t="shared" si="2"/>
        <v>41</v>
      </c>
      <c r="P24" s="153">
        <f t="shared" si="3"/>
        <v>70</v>
      </c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  <c r="AI24" s="328"/>
      <c r="AJ24" s="328"/>
      <c r="AK24" s="328"/>
      <c r="AL24" s="328"/>
      <c r="AM24" s="328"/>
      <c r="AN24" s="328"/>
      <c r="AO24" s="328"/>
      <c r="AP24" s="328"/>
      <c r="AQ24" s="328"/>
      <c r="AR24" s="328"/>
      <c r="AS24" s="328"/>
      <c r="AT24" s="328"/>
      <c r="AU24" s="328"/>
      <c r="AV24" s="328"/>
      <c r="AW24" s="328"/>
      <c r="AX24" s="328"/>
      <c r="AY24" s="328"/>
      <c r="AZ24" s="328"/>
      <c r="BA24" s="328"/>
    </row>
    <row r="25" spans="1:53" s="8" customFormat="1" ht="15.75" customHeight="1">
      <c r="A25" s="323" t="s">
        <v>32</v>
      </c>
      <c r="B25" s="330" t="s">
        <v>33</v>
      </c>
      <c r="C25" s="319" t="s">
        <v>21</v>
      </c>
      <c r="D25" s="253"/>
      <c r="E25" s="320">
        <v>111</v>
      </c>
      <c r="F25" s="322">
        <v>47</v>
      </c>
      <c r="G25" s="20">
        <f t="shared" si="4"/>
        <v>158</v>
      </c>
      <c r="H25" s="65">
        <v>88</v>
      </c>
      <c r="I25" s="65">
        <v>54</v>
      </c>
      <c r="J25" s="20">
        <f t="shared" si="0"/>
        <v>142</v>
      </c>
      <c r="K25" s="65">
        <v>229</v>
      </c>
      <c r="L25" s="65">
        <v>173</v>
      </c>
      <c r="M25" s="20">
        <f t="shared" si="1"/>
        <v>402</v>
      </c>
      <c r="N25" s="20">
        <f t="shared" si="2"/>
        <v>317</v>
      </c>
      <c r="O25" s="20">
        <f t="shared" si="2"/>
        <v>227</v>
      </c>
      <c r="P25" s="153">
        <f t="shared" si="3"/>
        <v>544</v>
      </c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</row>
    <row r="26" spans="1:53" s="8" customFormat="1" ht="13.5" thickBot="1">
      <c r="A26" s="324" t="s">
        <v>186</v>
      </c>
      <c r="B26" s="330" t="s">
        <v>179</v>
      </c>
      <c r="C26" s="325" t="s">
        <v>21</v>
      </c>
      <c r="D26" s="253"/>
      <c r="E26" s="323">
        <v>0</v>
      </c>
      <c r="F26" s="326">
        <v>0</v>
      </c>
      <c r="G26" s="20">
        <f t="shared" si="4"/>
        <v>0</v>
      </c>
      <c r="H26" s="326">
        <v>0</v>
      </c>
      <c r="I26" s="326">
        <v>0</v>
      </c>
      <c r="J26" s="20">
        <f t="shared" si="0"/>
        <v>0</v>
      </c>
      <c r="K26" s="326">
        <v>267</v>
      </c>
      <c r="L26" s="326">
        <v>182</v>
      </c>
      <c r="M26" s="20">
        <f t="shared" si="1"/>
        <v>449</v>
      </c>
      <c r="N26" s="20">
        <f t="shared" si="2"/>
        <v>267</v>
      </c>
      <c r="O26" s="20">
        <f t="shared" si="2"/>
        <v>182</v>
      </c>
      <c r="P26" s="153">
        <f t="shared" si="3"/>
        <v>449</v>
      </c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</row>
    <row r="27" spans="1:16" ht="13.5" thickBot="1">
      <c r="A27" s="557" t="s">
        <v>34</v>
      </c>
      <c r="B27" s="557"/>
      <c r="C27" s="557"/>
      <c r="D27" s="327"/>
      <c r="E27" s="180">
        <f aca="true" t="shared" si="5" ref="E27:P27">SUM(E12:E26)</f>
        <v>682</v>
      </c>
      <c r="F27" s="180">
        <f t="shared" si="5"/>
        <v>368</v>
      </c>
      <c r="G27" s="180">
        <f t="shared" si="5"/>
        <v>1050</v>
      </c>
      <c r="H27" s="180">
        <f t="shared" si="5"/>
        <v>494</v>
      </c>
      <c r="I27" s="180">
        <f t="shared" si="5"/>
        <v>294</v>
      </c>
      <c r="J27" s="180">
        <f t="shared" si="5"/>
        <v>788</v>
      </c>
      <c r="K27" s="180">
        <f t="shared" si="5"/>
        <v>3163</v>
      </c>
      <c r="L27" s="180">
        <f t="shared" si="5"/>
        <v>2384</v>
      </c>
      <c r="M27" s="180">
        <f t="shared" si="5"/>
        <v>5547</v>
      </c>
      <c r="N27" s="180">
        <f t="shared" si="5"/>
        <v>3657</v>
      </c>
      <c r="O27" s="180">
        <f t="shared" si="5"/>
        <v>2678</v>
      </c>
      <c r="P27" s="180">
        <f t="shared" si="5"/>
        <v>6335</v>
      </c>
    </row>
    <row r="28" spans="1:16" ht="12.75">
      <c r="A28" s="76"/>
      <c r="B28" s="76"/>
      <c r="C28" s="76"/>
      <c r="D28" s="106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</row>
    <row r="29" spans="1:53" s="336" customFormat="1" ht="13.5" thickBot="1">
      <c r="A29" s="74"/>
      <c r="B29" s="74"/>
      <c r="C29" s="74"/>
      <c r="D29" s="74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69"/>
      <c r="R29" s="335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  <c r="AC29" s="335"/>
      <c r="AD29" s="335"/>
      <c r="AE29" s="335"/>
      <c r="AF29" s="335"/>
      <c r="AG29" s="335"/>
      <c r="AH29" s="335"/>
      <c r="AI29" s="335"/>
      <c r="AJ29" s="335"/>
      <c r="AK29" s="335"/>
      <c r="AL29" s="335"/>
      <c r="AM29" s="335"/>
      <c r="AN29" s="335"/>
      <c r="AO29" s="335"/>
      <c r="AP29" s="335"/>
      <c r="AQ29" s="335"/>
      <c r="AR29" s="335"/>
      <c r="AS29" s="335"/>
      <c r="AT29" s="335"/>
      <c r="AU29" s="335"/>
      <c r="AV29" s="335"/>
      <c r="AW29" s="335"/>
      <c r="AX29" s="335"/>
      <c r="AY29" s="335"/>
      <c r="AZ29" s="335"/>
      <c r="BA29" s="335"/>
    </row>
    <row r="30" spans="1:16" ht="13.5" thickBot="1">
      <c r="A30" s="567" t="s">
        <v>50</v>
      </c>
      <c r="B30" s="567"/>
      <c r="C30" s="567"/>
      <c r="D30" s="567"/>
      <c r="E30" s="567"/>
      <c r="F30" s="567"/>
      <c r="G30" s="567"/>
      <c r="H30" s="584" t="s">
        <v>6</v>
      </c>
      <c r="I30" s="584"/>
      <c r="J30" s="584"/>
      <c r="K30" s="584"/>
      <c r="L30" s="584"/>
      <c r="M30" s="584"/>
      <c r="N30" s="584"/>
      <c r="O30" s="584"/>
      <c r="P30" s="584"/>
    </row>
    <row r="31" spans="1:16" ht="13.5" thickBot="1">
      <c r="A31" s="177" t="s">
        <v>7</v>
      </c>
      <c r="B31" s="176" t="s">
        <v>51</v>
      </c>
      <c r="C31" s="177" t="s">
        <v>9</v>
      </c>
      <c r="D31" s="313"/>
      <c r="E31" s="570" t="s">
        <v>10</v>
      </c>
      <c r="F31" s="570"/>
      <c r="G31" s="570"/>
      <c r="H31" s="576" t="s">
        <v>11</v>
      </c>
      <c r="I31" s="570"/>
      <c r="J31" s="570"/>
      <c r="K31" s="570" t="s">
        <v>12</v>
      </c>
      <c r="L31" s="570"/>
      <c r="M31" s="570"/>
      <c r="N31" s="570" t="s">
        <v>13</v>
      </c>
      <c r="O31" s="570"/>
      <c r="P31" s="570"/>
    </row>
    <row r="32" spans="1:16" ht="13.5" thickBot="1">
      <c r="A32" s="177" t="s">
        <v>14</v>
      </c>
      <c r="B32" s="314"/>
      <c r="C32" s="314"/>
      <c r="D32" s="313"/>
      <c r="E32" s="315" t="s">
        <v>15</v>
      </c>
      <c r="F32" s="315" t="s">
        <v>16</v>
      </c>
      <c r="G32" s="315" t="s">
        <v>17</v>
      </c>
      <c r="H32" s="315" t="s">
        <v>15</v>
      </c>
      <c r="I32" s="315" t="s">
        <v>16</v>
      </c>
      <c r="J32" s="315" t="s">
        <v>17</v>
      </c>
      <c r="K32" s="315" t="s">
        <v>15</v>
      </c>
      <c r="L32" s="315" t="s">
        <v>16</v>
      </c>
      <c r="M32" s="315" t="s">
        <v>17</v>
      </c>
      <c r="N32" s="315" t="s">
        <v>15</v>
      </c>
      <c r="O32" s="315" t="s">
        <v>16</v>
      </c>
      <c r="P32" s="315" t="s">
        <v>17</v>
      </c>
    </row>
    <row r="33" spans="1:16" ht="12.75">
      <c r="A33" s="366" t="s">
        <v>162</v>
      </c>
      <c r="B33" s="367" t="s">
        <v>53</v>
      </c>
      <c r="C33" s="368" t="s">
        <v>21</v>
      </c>
      <c r="D33" s="369"/>
      <c r="E33" s="370">
        <v>7</v>
      </c>
      <c r="F33" s="371">
        <v>24</v>
      </c>
      <c r="G33" s="285">
        <f>SUM(E33:F33)</f>
        <v>31</v>
      </c>
      <c r="H33" s="371">
        <v>9</v>
      </c>
      <c r="I33" s="371">
        <v>29</v>
      </c>
      <c r="J33" s="285">
        <f>SUM(H33:I33)</f>
        <v>38</v>
      </c>
      <c r="K33" s="371">
        <v>51</v>
      </c>
      <c r="L33" s="371">
        <v>108</v>
      </c>
      <c r="M33" s="285">
        <f>SUM(K33:L33)</f>
        <v>159</v>
      </c>
      <c r="N33" s="285">
        <f aca="true" t="shared" si="6" ref="N33:O36">SUM(H33,K33)</f>
        <v>60</v>
      </c>
      <c r="O33" s="285">
        <f t="shared" si="6"/>
        <v>137</v>
      </c>
      <c r="P33" s="286">
        <f>SUM(N33:O33)</f>
        <v>197</v>
      </c>
    </row>
    <row r="34" spans="1:16" ht="25.5">
      <c r="A34" s="33" t="s">
        <v>183</v>
      </c>
      <c r="B34" s="34" t="s">
        <v>182</v>
      </c>
      <c r="C34" s="372" t="s">
        <v>21</v>
      </c>
      <c r="D34" s="221"/>
      <c r="E34" s="223">
        <v>0</v>
      </c>
      <c r="F34" s="35">
        <v>0</v>
      </c>
      <c r="G34" s="112">
        <f>SUM(E34:F34)</f>
        <v>0</v>
      </c>
      <c r="H34" s="35">
        <v>0</v>
      </c>
      <c r="I34" s="35">
        <v>0</v>
      </c>
      <c r="J34" s="112">
        <f>SUM(H34:I34)</f>
        <v>0</v>
      </c>
      <c r="K34" s="35">
        <v>404</v>
      </c>
      <c r="L34" s="35">
        <v>354</v>
      </c>
      <c r="M34" s="112">
        <f>SUM(K34:L34)</f>
        <v>758</v>
      </c>
      <c r="N34" s="35">
        <f t="shared" si="6"/>
        <v>404</v>
      </c>
      <c r="O34" s="35">
        <f t="shared" si="6"/>
        <v>354</v>
      </c>
      <c r="P34" s="113">
        <f>SUM(N34:O34)</f>
        <v>758</v>
      </c>
    </row>
    <row r="35" spans="1:53" s="8" customFormat="1" ht="12.75">
      <c r="A35" s="33" t="s">
        <v>52</v>
      </c>
      <c r="B35" s="34" t="s">
        <v>53</v>
      </c>
      <c r="C35" s="372" t="s">
        <v>21</v>
      </c>
      <c r="D35" s="221"/>
      <c r="E35" s="223">
        <v>307</v>
      </c>
      <c r="F35" s="35">
        <v>354</v>
      </c>
      <c r="G35" s="112">
        <f>SUM(E35:F35)</f>
        <v>661</v>
      </c>
      <c r="H35" s="373">
        <v>76</v>
      </c>
      <c r="I35" s="373">
        <v>59</v>
      </c>
      <c r="J35" s="112">
        <f>SUM(H35:I35)</f>
        <v>135</v>
      </c>
      <c r="K35" s="373">
        <v>368</v>
      </c>
      <c r="L35" s="373">
        <v>353</v>
      </c>
      <c r="M35" s="112">
        <f>SUM(K35:L35)</f>
        <v>721</v>
      </c>
      <c r="N35" s="35">
        <f t="shared" si="6"/>
        <v>444</v>
      </c>
      <c r="O35" s="35">
        <f t="shared" si="6"/>
        <v>412</v>
      </c>
      <c r="P35" s="113">
        <f>SUM(N35:O35)</f>
        <v>856</v>
      </c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</row>
    <row r="36" spans="1:53" s="8" customFormat="1" ht="25.5">
      <c r="A36" s="378" t="s">
        <v>181</v>
      </c>
      <c r="B36" s="34" t="s">
        <v>180</v>
      </c>
      <c r="C36" s="372" t="s">
        <v>21</v>
      </c>
      <c r="D36" s="221"/>
      <c r="E36" s="223">
        <v>0</v>
      </c>
      <c r="F36" s="35">
        <v>0</v>
      </c>
      <c r="G36" s="112">
        <f>SUM(E36:F36)</f>
        <v>0</v>
      </c>
      <c r="H36" s="35">
        <v>0</v>
      </c>
      <c r="I36" s="35">
        <v>0</v>
      </c>
      <c r="J36" s="112">
        <f>SUM(H36:I36)</f>
        <v>0</v>
      </c>
      <c r="K36" s="35">
        <v>174</v>
      </c>
      <c r="L36" s="35">
        <v>68</v>
      </c>
      <c r="M36" s="112">
        <f>SUM(K36:L36)</f>
        <v>242</v>
      </c>
      <c r="N36" s="35">
        <f t="shared" si="6"/>
        <v>174</v>
      </c>
      <c r="O36" s="35">
        <f t="shared" si="6"/>
        <v>68</v>
      </c>
      <c r="P36" s="113">
        <f>SUM(N36:O36)</f>
        <v>242</v>
      </c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</row>
    <row r="37" spans="1:53" s="517" customFormat="1" ht="27" customHeight="1" thickBot="1">
      <c r="A37" s="507" t="s">
        <v>54</v>
      </c>
      <c r="B37" s="508" t="s">
        <v>55</v>
      </c>
      <c r="C37" s="509" t="s">
        <v>21</v>
      </c>
      <c r="D37" s="510"/>
      <c r="E37" s="511">
        <v>73</v>
      </c>
      <c r="F37" s="512">
        <v>35</v>
      </c>
      <c r="G37" s="513">
        <f>SUM(E37:F37)</f>
        <v>108</v>
      </c>
      <c r="H37" s="514">
        <v>57</v>
      </c>
      <c r="I37" s="512">
        <v>43</v>
      </c>
      <c r="J37" s="513">
        <f>SUM(H37:I37)</f>
        <v>100</v>
      </c>
      <c r="K37" s="514">
        <v>259</v>
      </c>
      <c r="L37" s="512">
        <v>117</v>
      </c>
      <c r="M37" s="513">
        <f>SUM(K37:L37)</f>
        <v>376</v>
      </c>
      <c r="N37" s="514">
        <f>SUM(H37,K37)</f>
        <v>316</v>
      </c>
      <c r="O37" s="512">
        <f>I37+L37</f>
        <v>160</v>
      </c>
      <c r="P37" s="515">
        <f>SUM(N37:O37)</f>
        <v>476</v>
      </c>
      <c r="Q37" s="516"/>
      <c r="R37" s="516"/>
      <c r="S37" s="516"/>
      <c r="T37" s="516"/>
      <c r="U37" s="516"/>
      <c r="V37" s="516"/>
      <c r="W37" s="516"/>
      <c r="X37" s="516"/>
      <c r="Y37" s="516"/>
      <c r="Z37" s="516"/>
      <c r="AA37" s="516"/>
      <c r="AB37" s="516"/>
      <c r="AC37" s="516"/>
      <c r="AD37" s="516"/>
      <c r="AE37" s="516"/>
      <c r="AF37" s="516"/>
      <c r="AG37" s="516"/>
      <c r="AH37" s="516"/>
      <c r="AI37" s="516"/>
      <c r="AJ37" s="516"/>
      <c r="AK37" s="516"/>
      <c r="AL37" s="516"/>
      <c r="AM37" s="516"/>
      <c r="AN37" s="516"/>
      <c r="AO37" s="516"/>
      <c r="AP37" s="516"/>
      <c r="AQ37" s="516"/>
      <c r="AR37" s="516"/>
      <c r="AS37" s="516"/>
      <c r="AT37" s="516"/>
      <c r="AU37" s="516"/>
      <c r="AV37" s="516"/>
      <c r="AW37" s="516"/>
      <c r="AX37" s="516"/>
      <c r="AY37" s="516"/>
      <c r="AZ37" s="516"/>
      <c r="BA37" s="516"/>
    </row>
    <row r="38" spans="1:16" ht="13.5" thickBot="1">
      <c r="A38" s="557" t="s">
        <v>34</v>
      </c>
      <c r="B38" s="557"/>
      <c r="C38" s="557"/>
      <c r="D38" s="558"/>
      <c r="E38" s="374">
        <f aca="true" t="shared" si="7" ref="E38:P38">SUM(E33:E37)</f>
        <v>387</v>
      </c>
      <c r="F38" s="374">
        <f t="shared" si="7"/>
        <v>413</v>
      </c>
      <c r="G38" s="374">
        <f t="shared" si="7"/>
        <v>800</v>
      </c>
      <c r="H38" s="374">
        <f t="shared" si="7"/>
        <v>142</v>
      </c>
      <c r="I38" s="374">
        <f t="shared" si="7"/>
        <v>131</v>
      </c>
      <c r="J38" s="374">
        <f t="shared" si="7"/>
        <v>273</v>
      </c>
      <c r="K38" s="374">
        <f t="shared" si="7"/>
        <v>1256</v>
      </c>
      <c r="L38" s="374">
        <f t="shared" si="7"/>
        <v>1000</v>
      </c>
      <c r="M38" s="374">
        <f t="shared" si="7"/>
        <v>2256</v>
      </c>
      <c r="N38" s="374">
        <f t="shared" si="7"/>
        <v>1398</v>
      </c>
      <c r="O38" s="374">
        <f t="shared" si="7"/>
        <v>1131</v>
      </c>
      <c r="P38" s="374">
        <f t="shared" si="7"/>
        <v>2529</v>
      </c>
    </row>
    <row r="39" spans="1:16" ht="12.75">
      <c r="A39" s="74"/>
      <c r="B39" s="74"/>
      <c r="C39" s="74"/>
      <c r="D39" s="74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  <c r="P39" s="375"/>
    </row>
    <row r="40" ht="15.75" thickBot="1"/>
    <row r="41" spans="1:16" ht="13.5" thickBot="1">
      <c r="A41" s="567" t="s">
        <v>68</v>
      </c>
      <c r="B41" s="567"/>
      <c r="C41" s="567"/>
      <c r="D41" s="567"/>
      <c r="E41" s="567"/>
      <c r="F41" s="567"/>
      <c r="G41" s="567"/>
      <c r="H41" s="584" t="s">
        <v>6</v>
      </c>
      <c r="I41" s="584"/>
      <c r="J41" s="584"/>
      <c r="K41" s="584"/>
      <c r="L41" s="584"/>
      <c r="M41" s="584"/>
      <c r="N41" s="584"/>
      <c r="O41" s="584"/>
      <c r="P41" s="584"/>
    </row>
    <row r="42" spans="1:16" ht="13.5" thickBot="1">
      <c r="A42" s="177" t="s">
        <v>7</v>
      </c>
      <c r="B42" s="176" t="s">
        <v>51</v>
      </c>
      <c r="C42" s="177" t="s">
        <v>9</v>
      </c>
      <c r="D42" s="313"/>
      <c r="E42" s="570" t="s">
        <v>10</v>
      </c>
      <c r="F42" s="570"/>
      <c r="G42" s="570"/>
      <c r="H42" s="576" t="s">
        <v>11</v>
      </c>
      <c r="I42" s="570"/>
      <c r="J42" s="570"/>
      <c r="K42" s="570" t="s">
        <v>12</v>
      </c>
      <c r="L42" s="570"/>
      <c r="M42" s="570"/>
      <c r="N42" s="570" t="s">
        <v>13</v>
      </c>
      <c r="O42" s="570"/>
      <c r="P42" s="570"/>
    </row>
    <row r="43" spans="1:16" ht="13.5" thickBot="1">
      <c r="A43" s="177" t="s">
        <v>14</v>
      </c>
      <c r="B43" s="314"/>
      <c r="C43" s="314"/>
      <c r="D43" s="313"/>
      <c r="E43" s="315" t="s">
        <v>15</v>
      </c>
      <c r="F43" s="315" t="s">
        <v>16</v>
      </c>
      <c r="G43" s="315" t="s">
        <v>17</v>
      </c>
      <c r="H43" s="315" t="s">
        <v>15</v>
      </c>
      <c r="I43" s="315" t="s">
        <v>16</v>
      </c>
      <c r="J43" s="315" t="s">
        <v>17</v>
      </c>
      <c r="K43" s="315" t="s">
        <v>15</v>
      </c>
      <c r="L43" s="315" t="s">
        <v>16</v>
      </c>
      <c r="M43" s="315" t="s">
        <v>17</v>
      </c>
      <c r="N43" s="315" t="s">
        <v>15</v>
      </c>
      <c r="O43" s="315" t="s">
        <v>16</v>
      </c>
      <c r="P43" s="315" t="s">
        <v>17</v>
      </c>
    </row>
    <row r="44" spans="1:16" ht="12.75">
      <c r="A44" s="13" t="s">
        <v>25</v>
      </c>
      <c r="B44" s="123" t="s">
        <v>69</v>
      </c>
      <c r="C44" s="124" t="s">
        <v>70</v>
      </c>
      <c r="D44" s="225"/>
      <c r="E44" s="226">
        <v>3</v>
      </c>
      <c r="F44" s="125">
        <v>7</v>
      </c>
      <c r="G44" s="430">
        <f aca="true" t="shared" si="8" ref="G44:G53">SUM(E44:F44)</f>
        <v>10</v>
      </c>
      <c r="H44" s="125">
        <v>6</v>
      </c>
      <c r="I44" s="125">
        <v>10</v>
      </c>
      <c r="J44" s="430">
        <f>SUM(H44:I44)</f>
        <v>16</v>
      </c>
      <c r="K44" s="125">
        <v>61</v>
      </c>
      <c r="L44" s="125">
        <v>92</v>
      </c>
      <c r="M44" s="125">
        <f aca="true" t="shared" si="9" ref="M44:M53">SUM(K44:L44)</f>
        <v>153</v>
      </c>
      <c r="N44" s="430">
        <f>SUM(H44,K44)</f>
        <v>67</v>
      </c>
      <c r="O44" s="430">
        <f>SUM(I44,L44)</f>
        <v>102</v>
      </c>
      <c r="P44" s="433">
        <f>SUM(N44:O44)</f>
        <v>169</v>
      </c>
    </row>
    <row r="45" spans="1:53" s="8" customFormat="1" ht="25.5">
      <c r="A45" s="14" t="s">
        <v>71</v>
      </c>
      <c r="B45" s="43" t="s">
        <v>171</v>
      </c>
      <c r="C45" s="9" t="s">
        <v>70</v>
      </c>
      <c r="D45" s="52"/>
      <c r="E45" s="228">
        <v>0</v>
      </c>
      <c r="F45" s="48">
        <v>0</v>
      </c>
      <c r="G45" s="48">
        <f t="shared" si="8"/>
        <v>0</v>
      </c>
      <c r="H45" s="48">
        <v>0</v>
      </c>
      <c r="I45" s="48">
        <v>0</v>
      </c>
      <c r="J45" s="48">
        <f aca="true" t="shared" si="10" ref="J45:J53">SUM(H45:I45)</f>
        <v>0</v>
      </c>
      <c r="K45" s="48">
        <v>17</v>
      </c>
      <c r="L45" s="48">
        <v>21</v>
      </c>
      <c r="M45" s="45">
        <f t="shared" si="9"/>
        <v>38</v>
      </c>
      <c r="N45" s="48">
        <f aca="true" t="shared" si="11" ref="N45:O53">SUM(H45,K45)</f>
        <v>17</v>
      </c>
      <c r="O45" s="48">
        <f t="shared" si="11"/>
        <v>21</v>
      </c>
      <c r="P45" s="49">
        <f aca="true" t="shared" si="12" ref="P45:P53">SUM(N45:O45)</f>
        <v>38</v>
      </c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</row>
    <row r="46" spans="1:53" s="8" customFormat="1" ht="12.75">
      <c r="A46" s="14" t="s">
        <v>72</v>
      </c>
      <c r="B46" s="39" t="s">
        <v>73</v>
      </c>
      <c r="C46" s="10" t="s">
        <v>70</v>
      </c>
      <c r="D46" s="52"/>
      <c r="E46" s="228">
        <v>0</v>
      </c>
      <c r="F46" s="48">
        <v>0</v>
      </c>
      <c r="G46" s="48">
        <f t="shared" si="8"/>
        <v>0</v>
      </c>
      <c r="H46" s="48">
        <v>84</v>
      </c>
      <c r="I46" s="48">
        <v>73</v>
      </c>
      <c r="J46" s="48">
        <f t="shared" si="10"/>
        <v>157</v>
      </c>
      <c r="K46" s="48">
        <v>482</v>
      </c>
      <c r="L46" s="48">
        <v>566</v>
      </c>
      <c r="M46" s="45">
        <f t="shared" si="9"/>
        <v>1048</v>
      </c>
      <c r="N46" s="48">
        <f t="shared" si="11"/>
        <v>566</v>
      </c>
      <c r="O46" s="48">
        <f t="shared" si="11"/>
        <v>639</v>
      </c>
      <c r="P46" s="49">
        <f t="shared" si="12"/>
        <v>1205</v>
      </c>
      <c r="Q46" s="434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</row>
    <row r="47" spans="1:53" s="8" customFormat="1" ht="25.5">
      <c r="A47" s="15" t="s">
        <v>234</v>
      </c>
      <c r="B47" s="21" t="s">
        <v>74</v>
      </c>
      <c r="C47" s="9" t="s">
        <v>70</v>
      </c>
      <c r="D47" s="12"/>
      <c r="E47" s="228">
        <v>0</v>
      </c>
      <c r="F47" s="48">
        <v>0</v>
      </c>
      <c r="G47" s="48">
        <f t="shared" si="8"/>
        <v>0</v>
      </c>
      <c r="H47" s="48">
        <v>0</v>
      </c>
      <c r="I47" s="48">
        <v>0</v>
      </c>
      <c r="J47" s="48">
        <f t="shared" si="10"/>
        <v>0</v>
      </c>
      <c r="K47" s="48">
        <v>0</v>
      </c>
      <c r="L47" s="48">
        <v>1</v>
      </c>
      <c r="M47" s="45">
        <f t="shared" si="9"/>
        <v>1</v>
      </c>
      <c r="N47" s="48">
        <f t="shared" si="11"/>
        <v>0</v>
      </c>
      <c r="O47" s="48">
        <f t="shared" si="11"/>
        <v>1</v>
      </c>
      <c r="P47" s="49">
        <f t="shared" si="12"/>
        <v>1</v>
      </c>
      <c r="Q47" s="434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</row>
    <row r="48" spans="1:53" s="426" customFormat="1" ht="12.75">
      <c r="A48" s="15" t="s">
        <v>75</v>
      </c>
      <c r="B48" s="21" t="s">
        <v>74</v>
      </c>
      <c r="C48" s="9" t="s">
        <v>70</v>
      </c>
      <c r="D48" s="12"/>
      <c r="E48" s="228">
        <v>3</v>
      </c>
      <c r="F48" s="48">
        <v>2</v>
      </c>
      <c r="G48" s="48">
        <f t="shared" si="8"/>
        <v>5</v>
      </c>
      <c r="H48" s="48">
        <v>5</v>
      </c>
      <c r="I48" s="48">
        <v>2</v>
      </c>
      <c r="J48" s="48">
        <f t="shared" si="10"/>
        <v>7</v>
      </c>
      <c r="K48" s="48">
        <v>36</v>
      </c>
      <c r="L48" s="48">
        <v>19</v>
      </c>
      <c r="M48" s="45">
        <f t="shared" si="9"/>
        <v>55</v>
      </c>
      <c r="N48" s="48">
        <f t="shared" si="11"/>
        <v>41</v>
      </c>
      <c r="O48" s="48">
        <f t="shared" si="11"/>
        <v>21</v>
      </c>
      <c r="P48" s="49">
        <f t="shared" si="12"/>
        <v>62</v>
      </c>
      <c r="Q48" s="435"/>
      <c r="R48" s="425"/>
      <c r="S48" s="425"/>
      <c r="T48" s="425"/>
      <c r="U48" s="425"/>
      <c r="V48" s="425"/>
      <c r="W48" s="425"/>
      <c r="X48" s="425"/>
      <c r="Y48" s="425"/>
      <c r="Z48" s="425"/>
      <c r="AA48" s="425"/>
      <c r="AB48" s="425"/>
      <c r="AC48" s="425"/>
      <c r="AD48" s="425"/>
      <c r="AE48" s="425"/>
      <c r="AF48" s="425"/>
      <c r="AG48" s="425"/>
      <c r="AH48" s="425"/>
      <c r="AI48" s="425"/>
      <c r="AJ48" s="425"/>
      <c r="AK48" s="425"/>
      <c r="AL48" s="425"/>
      <c r="AM48" s="425"/>
      <c r="AN48" s="425"/>
      <c r="AO48" s="425"/>
      <c r="AP48" s="425"/>
      <c r="AQ48" s="425"/>
      <c r="AR48" s="425"/>
      <c r="AS48" s="425"/>
      <c r="AT48" s="425"/>
      <c r="AU48" s="425"/>
      <c r="AV48" s="425"/>
      <c r="AW48" s="425"/>
      <c r="AX48" s="425"/>
      <c r="AY48" s="425"/>
      <c r="AZ48" s="425"/>
      <c r="BA48" s="425"/>
    </row>
    <row r="49" spans="1:17" ht="12.75">
      <c r="A49" s="15" t="s">
        <v>190</v>
      </c>
      <c r="B49" s="21" t="s">
        <v>74</v>
      </c>
      <c r="C49" s="9" t="s">
        <v>70</v>
      </c>
      <c r="D49" s="12"/>
      <c r="E49" s="228">
        <v>0</v>
      </c>
      <c r="F49" s="48">
        <v>0</v>
      </c>
      <c r="G49" s="48">
        <f t="shared" si="8"/>
        <v>0</v>
      </c>
      <c r="H49" s="48">
        <v>0</v>
      </c>
      <c r="I49" s="48">
        <v>0</v>
      </c>
      <c r="J49" s="48">
        <f t="shared" si="10"/>
        <v>0</v>
      </c>
      <c r="K49" s="48">
        <v>1</v>
      </c>
      <c r="L49" s="48">
        <v>0</v>
      </c>
      <c r="M49" s="45">
        <f t="shared" si="9"/>
        <v>1</v>
      </c>
      <c r="N49" s="48">
        <f t="shared" si="11"/>
        <v>1</v>
      </c>
      <c r="O49" s="48">
        <f t="shared" si="11"/>
        <v>0</v>
      </c>
      <c r="P49" s="49">
        <f t="shared" si="12"/>
        <v>1</v>
      </c>
      <c r="Q49" s="432"/>
    </row>
    <row r="50" spans="1:17" ht="12.75">
      <c r="A50" s="14" t="s">
        <v>76</v>
      </c>
      <c r="B50" s="39" t="s">
        <v>74</v>
      </c>
      <c r="C50" s="10" t="s">
        <v>70</v>
      </c>
      <c r="D50" s="12"/>
      <c r="E50" s="228">
        <v>13</v>
      </c>
      <c r="F50" s="48">
        <v>7</v>
      </c>
      <c r="G50" s="48">
        <f t="shared" si="8"/>
        <v>20</v>
      </c>
      <c r="H50" s="48">
        <v>14</v>
      </c>
      <c r="I50" s="48">
        <v>8</v>
      </c>
      <c r="J50" s="48">
        <f t="shared" si="10"/>
        <v>22</v>
      </c>
      <c r="K50" s="48">
        <v>150</v>
      </c>
      <c r="L50" s="48">
        <v>137</v>
      </c>
      <c r="M50" s="45">
        <f t="shared" si="9"/>
        <v>287</v>
      </c>
      <c r="N50" s="48">
        <f t="shared" si="11"/>
        <v>164</v>
      </c>
      <c r="O50" s="48">
        <f t="shared" si="11"/>
        <v>145</v>
      </c>
      <c r="P50" s="49">
        <f t="shared" si="12"/>
        <v>309</v>
      </c>
      <c r="Q50" s="432"/>
    </row>
    <row r="51" spans="1:17" ht="12.75">
      <c r="A51" s="36" t="s">
        <v>77</v>
      </c>
      <c r="B51" s="41" t="s">
        <v>74</v>
      </c>
      <c r="C51" s="9" t="s">
        <v>70</v>
      </c>
      <c r="D51" s="102"/>
      <c r="E51" s="132">
        <v>5</v>
      </c>
      <c r="F51" s="45">
        <v>3</v>
      </c>
      <c r="G51" s="48">
        <f t="shared" si="8"/>
        <v>8</v>
      </c>
      <c r="H51" s="45">
        <v>3</v>
      </c>
      <c r="I51" s="45">
        <v>3</v>
      </c>
      <c r="J51" s="48">
        <f t="shared" si="10"/>
        <v>6</v>
      </c>
      <c r="K51" s="45">
        <v>43</v>
      </c>
      <c r="L51" s="45">
        <v>26</v>
      </c>
      <c r="M51" s="45">
        <f t="shared" si="9"/>
        <v>69</v>
      </c>
      <c r="N51" s="48">
        <f t="shared" si="11"/>
        <v>46</v>
      </c>
      <c r="O51" s="48">
        <f t="shared" si="11"/>
        <v>29</v>
      </c>
      <c r="P51" s="49">
        <f t="shared" si="12"/>
        <v>75</v>
      </c>
      <c r="Q51" s="432"/>
    </row>
    <row r="52" spans="1:53" s="8" customFormat="1" ht="12.75">
      <c r="A52" s="15" t="s">
        <v>189</v>
      </c>
      <c r="B52" s="21" t="s">
        <v>74</v>
      </c>
      <c r="C52" s="9" t="s">
        <v>70</v>
      </c>
      <c r="D52" s="12"/>
      <c r="E52" s="228">
        <v>0</v>
      </c>
      <c r="F52" s="48">
        <v>0</v>
      </c>
      <c r="G52" s="48">
        <f t="shared" si="8"/>
        <v>0</v>
      </c>
      <c r="H52" s="48">
        <v>0</v>
      </c>
      <c r="I52" s="48">
        <v>0</v>
      </c>
      <c r="J52" s="48">
        <f t="shared" si="10"/>
        <v>0</v>
      </c>
      <c r="K52" s="48">
        <v>1</v>
      </c>
      <c r="L52" s="48">
        <v>1</v>
      </c>
      <c r="M52" s="45">
        <f t="shared" si="9"/>
        <v>2</v>
      </c>
      <c r="N52" s="48">
        <f t="shared" si="11"/>
        <v>1</v>
      </c>
      <c r="O52" s="48">
        <f t="shared" si="11"/>
        <v>1</v>
      </c>
      <c r="P52" s="49">
        <f t="shared" si="12"/>
        <v>2</v>
      </c>
      <c r="Q52" s="434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</row>
    <row r="53" spans="1:17" ht="13.5" thickBot="1">
      <c r="A53" s="15" t="s">
        <v>78</v>
      </c>
      <c r="B53" s="21" t="s">
        <v>74</v>
      </c>
      <c r="C53" s="126" t="s">
        <v>70</v>
      </c>
      <c r="D53" s="12"/>
      <c r="E53" s="362">
        <v>2</v>
      </c>
      <c r="F53" s="119">
        <v>10</v>
      </c>
      <c r="G53" s="45">
        <f t="shared" si="8"/>
        <v>12</v>
      </c>
      <c r="H53" s="119">
        <v>2</v>
      </c>
      <c r="I53" s="119">
        <v>12</v>
      </c>
      <c r="J53" s="45">
        <f t="shared" si="10"/>
        <v>14</v>
      </c>
      <c r="K53" s="119">
        <v>64</v>
      </c>
      <c r="L53" s="119">
        <v>80</v>
      </c>
      <c r="M53" s="45">
        <f t="shared" si="9"/>
        <v>144</v>
      </c>
      <c r="N53" s="45">
        <f t="shared" si="11"/>
        <v>66</v>
      </c>
      <c r="O53" s="45">
        <f t="shared" si="11"/>
        <v>92</v>
      </c>
      <c r="P53" s="120">
        <f t="shared" si="12"/>
        <v>158</v>
      </c>
      <c r="Q53" s="432"/>
    </row>
    <row r="54" spans="1:16" ht="13.5" thickBot="1">
      <c r="A54" s="557" t="s">
        <v>34</v>
      </c>
      <c r="B54" s="557"/>
      <c r="C54" s="557"/>
      <c r="D54" s="558"/>
      <c r="E54" s="350">
        <f aca="true" t="shared" si="13" ref="E54:P54">SUM(E44:E53)</f>
        <v>26</v>
      </c>
      <c r="F54" s="350">
        <f t="shared" si="13"/>
        <v>29</v>
      </c>
      <c r="G54" s="350">
        <f t="shared" si="13"/>
        <v>55</v>
      </c>
      <c r="H54" s="350">
        <f t="shared" si="13"/>
        <v>114</v>
      </c>
      <c r="I54" s="350">
        <f t="shared" si="13"/>
        <v>108</v>
      </c>
      <c r="J54" s="350">
        <f t="shared" si="13"/>
        <v>222</v>
      </c>
      <c r="K54" s="350">
        <f t="shared" si="13"/>
        <v>855</v>
      </c>
      <c r="L54" s="350">
        <f t="shared" si="13"/>
        <v>943</v>
      </c>
      <c r="M54" s="350">
        <f t="shared" si="13"/>
        <v>1798</v>
      </c>
      <c r="N54" s="350">
        <f t="shared" si="13"/>
        <v>969</v>
      </c>
      <c r="O54" s="350">
        <f t="shared" si="13"/>
        <v>1051</v>
      </c>
      <c r="P54" s="350">
        <f t="shared" si="13"/>
        <v>2020</v>
      </c>
    </row>
    <row r="55" spans="1:16" ht="12.75">
      <c r="A55" s="74"/>
      <c r="B55" s="74"/>
      <c r="C55" s="74"/>
      <c r="D55" s="74"/>
      <c r="E55" s="328"/>
      <c r="F55" s="328"/>
      <c r="G55" s="328"/>
      <c r="H55" s="328"/>
      <c r="I55" s="328"/>
      <c r="J55" s="328"/>
      <c r="K55" s="328"/>
      <c r="L55" s="328"/>
      <c r="M55" s="328"/>
      <c r="N55" s="328"/>
      <c r="O55" s="328"/>
      <c r="P55" s="328"/>
    </row>
    <row r="56" spans="1:16" ht="13.5" thickBot="1">
      <c r="A56" s="76"/>
      <c r="B56" s="76"/>
      <c r="C56" s="76"/>
      <c r="D56" s="76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</row>
    <row r="57" spans="1:16" ht="11.25" customHeight="1" thickBot="1">
      <c r="A57" s="602" t="s">
        <v>85</v>
      </c>
      <c r="B57" s="602"/>
      <c r="C57" s="602"/>
      <c r="D57" s="602"/>
      <c r="E57" s="602"/>
      <c r="F57" s="602"/>
      <c r="G57" s="602"/>
      <c r="H57" s="577" t="s">
        <v>6</v>
      </c>
      <c r="I57" s="577"/>
      <c r="J57" s="577"/>
      <c r="K57" s="577"/>
      <c r="L57" s="577"/>
      <c r="M57" s="577"/>
      <c r="N57" s="577"/>
      <c r="O57" s="577"/>
      <c r="P57" s="577"/>
    </row>
    <row r="58" spans="1:16" ht="11.25" customHeight="1" thickBot="1">
      <c r="A58" s="175" t="s">
        <v>7</v>
      </c>
      <c r="B58" s="312" t="s">
        <v>51</v>
      </c>
      <c r="C58" s="175" t="s">
        <v>9</v>
      </c>
      <c r="D58" s="178"/>
      <c r="E58" s="601" t="s">
        <v>10</v>
      </c>
      <c r="F58" s="601"/>
      <c r="G58" s="601"/>
      <c r="H58" s="603" t="s">
        <v>11</v>
      </c>
      <c r="I58" s="601"/>
      <c r="J58" s="601"/>
      <c r="K58" s="601" t="s">
        <v>12</v>
      </c>
      <c r="L58" s="601"/>
      <c r="M58" s="601"/>
      <c r="N58" s="601" t="s">
        <v>13</v>
      </c>
      <c r="O58" s="601"/>
      <c r="P58" s="601"/>
    </row>
    <row r="59" spans="1:16" ht="13.5" thickBot="1">
      <c r="A59" s="175" t="s">
        <v>14</v>
      </c>
      <c r="B59" s="178"/>
      <c r="C59" s="178"/>
      <c r="D59" s="178"/>
      <c r="E59" s="179" t="s">
        <v>15</v>
      </c>
      <c r="F59" s="179" t="s">
        <v>16</v>
      </c>
      <c r="G59" s="179" t="s">
        <v>17</v>
      </c>
      <c r="H59" s="179" t="s">
        <v>15</v>
      </c>
      <c r="I59" s="179" t="s">
        <v>16</v>
      </c>
      <c r="J59" s="179" t="s">
        <v>17</v>
      </c>
      <c r="K59" s="179" t="s">
        <v>15</v>
      </c>
      <c r="L59" s="179" t="s">
        <v>16</v>
      </c>
      <c r="M59" s="179" t="s">
        <v>17</v>
      </c>
      <c r="N59" s="179" t="s">
        <v>15</v>
      </c>
      <c r="O59" s="179" t="s">
        <v>16</v>
      </c>
      <c r="P59" s="179" t="s">
        <v>17</v>
      </c>
    </row>
    <row r="60" spans="1:16" ht="10.5" customHeight="1">
      <c r="A60" s="363" t="s">
        <v>25</v>
      </c>
      <c r="B60" s="284" t="s">
        <v>86</v>
      </c>
      <c r="C60" s="380" t="s">
        <v>87</v>
      </c>
      <c r="D60" s="364"/>
      <c r="E60" s="242">
        <v>17</v>
      </c>
      <c r="F60" s="30">
        <v>12</v>
      </c>
      <c r="G60" s="441">
        <f aca="true" t="shared" si="14" ref="G60:G76">SUM(E60:F60)</f>
        <v>29</v>
      </c>
      <c r="H60" s="30">
        <v>18</v>
      </c>
      <c r="I60" s="30">
        <v>12</v>
      </c>
      <c r="J60" s="30">
        <f aca="true" t="shared" si="15" ref="J60:J76">SUM(H60:I60)</f>
        <v>30</v>
      </c>
      <c r="K60" s="30">
        <v>97</v>
      </c>
      <c r="L60" s="30">
        <v>125</v>
      </c>
      <c r="M60" s="30">
        <f aca="true" t="shared" si="16" ref="M60:M76">SUM(K60:L60)</f>
        <v>222</v>
      </c>
      <c r="N60" s="441">
        <f>SUM(H60,K60)</f>
        <v>115</v>
      </c>
      <c r="O60" s="441">
        <f>SUM(I60,L60)</f>
        <v>137</v>
      </c>
      <c r="P60" s="207">
        <f aca="true" t="shared" si="17" ref="P60:P76">SUM(N60:O60)</f>
        <v>252</v>
      </c>
    </row>
    <row r="61" spans="1:16" ht="12.75">
      <c r="A61" s="288" t="s">
        <v>153</v>
      </c>
      <c r="B61" s="394" t="s">
        <v>88</v>
      </c>
      <c r="C61" s="7" t="s">
        <v>87</v>
      </c>
      <c r="D61" s="365"/>
      <c r="E61" s="214">
        <v>4</v>
      </c>
      <c r="F61" s="47">
        <v>3</v>
      </c>
      <c r="G61" s="47">
        <f t="shared" si="14"/>
        <v>7</v>
      </c>
      <c r="H61" s="47">
        <v>7</v>
      </c>
      <c r="I61" s="47">
        <v>6</v>
      </c>
      <c r="J61" s="47">
        <f t="shared" si="15"/>
        <v>13</v>
      </c>
      <c r="K61" s="47">
        <v>54</v>
      </c>
      <c r="L61" s="47">
        <v>37</v>
      </c>
      <c r="M61" s="47">
        <f t="shared" si="16"/>
        <v>91</v>
      </c>
      <c r="N61" s="47">
        <f aca="true" t="shared" si="18" ref="N61:O76">SUM(H61,K61)</f>
        <v>61</v>
      </c>
      <c r="O61" s="47">
        <f t="shared" si="18"/>
        <v>43</v>
      </c>
      <c r="P61" s="276">
        <f t="shared" si="17"/>
        <v>104</v>
      </c>
    </row>
    <row r="62" spans="1:16" ht="12.75" customHeight="1">
      <c r="A62" s="288" t="s">
        <v>19</v>
      </c>
      <c r="B62" s="394" t="s">
        <v>88</v>
      </c>
      <c r="C62" s="7" t="s">
        <v>87</v>
      </c>
      <c r="D62" s="365"/>
      <c r="E62" s="214">
        <v>19</v>
      </c>
      <c r="F62" s="47">
        <v>28</v>
      </c>
      <c r="G62" s="47">
        <f t="shared" si="14"/>
        <v>47</v>
      </c>
      <c r="H62" s="47">
        <v>32</v>
      </c>
      <c r="I62" s="47">
        <v>37</v>
      </c>
      <c r="J62" s="47">
        <f t="shared" si="15"/>
        <v>69</v>
      </c>
      <c r="K62" s="47">
        <v>186</v>
      </c>
      <c r="L62" s="47">
        <v>215</v>
      </c>
      <c r="M62" s="47">
        <f t="shared" si="16"/>
        <v>401</v>
      </c>
      <c r="N62" s="47">
        <f t="shared" si="18"/>
        <v>218</v>
      </c>
      <c r="O62" s="47">
        <f t="shared" si="18"/>
        <v>252</v>
      </c>
      <c r="P62" s="276">
        <f t="shared" si="17"/>
        <v>470</v>
      </c>
    </row>
    <row r="63" spans="1:53" s="8" customFormat="1" ht="12.75" customHeight="1">
      <c r="A63" s="28" t="s">
        <v>89</v>
      </c>
      <c r="B63" s="394" t="s">
        <v>88</v>
      </c>
      <c r="C63" s="149" t="s">
        <v>87</v>
      </c>
      <c r="D63" s="154"/>
      <c r="E63" s="220">
        <v>9</v>
      </c>
      <c r="F63" s="66">
        <v>9</v>
      </c>
      <c r="G63" s="47">
        <f t="shared" si="14"/>
        <v>18</v>
      </c>
      <c r="H63" s="66">
        <v>14</v>
      </c>
      <c r="I63" s="66">
        <v>19</v>
      </c>
      <c r="J63" s="47">
        <f t="shared" si="15"/>
        <v>33</v>
      </c>
      <c r="K63" s="66">
        <v>57</v>
      </c>
      <c r="L63" s="66">
        <v>90</v>
      </c>
      <c r="M63" s="47">
        <f t="shared" si="16"/>
        <v>147</v>
      </c>
      <c r="N63" s="47">
        <f t="shared" si="18"/>
        <v>71</v>
      </c>
      <c r="O63" s="47">
        <f t="shared" si="18"/>
        <v>109</v>
      </c>
      <c r="P63" s="276">
        <f t="shared" si="17"/>
        <v>180</v>
      </c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</row>
    <row r="64" spans="1:53" s="8" customFormat="1" ht="12.75" customHeight="1">
      <c r="A64" s="288" t="s">
        <v>233</v>
      </c>
      <c r="B64" s="394" t="s">
        <v>88</v>
      </c>
      <c r="C64" s="7" t="s">
        <v>87</v>
      </c>
      <c r="D64" s="365"/>
      <c r="E64" s="214">
        <v>0</v>
      </c>
      <c r="F64" s="47">
        <v>0</v>
      </c>
      <c r="G64" s="47">
        <f t="shared" si="14"/>
        <v>0</v>
      </c>
      <c r="H64" s="47">
        <v>2</v>
      </c>
      <c r="I64" s="47">
        <v>18</v>
      </c>
      <c r="J64" s="47">
        <f t="shared" si="15"/>
        <v>20</v>
      </c>
      <c r="K64" s="47">
        <v>100</v>
      </c>
      <c r="L64" s="47">
        <v>209</v>
      </c>
      <c r="M64" s="47">
        <f t="shared" si="16"/>
        <v>309</v>
      </c>
      <c r="N64" s="47">
        <f t="shared" si="18"/>
        <v>102</v>
      </c>
      <c r="O64" s="47">
        <f t="shared" si="18"/>
        <v>227</v>
      </c>
      <c r="P64" s="276">
        <f t="shared" si="17"/>
        <v>329</v>
      </c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</row>
    <row r="65" spans="1:53" s="8" customFormat="1" ht="12.75" customHeight="1">
      <c r="A65" s="288" t="s">
        <v>23</v>
      </c>
      <c r="B65" s="394" t="s">
        <v>88</v>
      </c>
      <c r="C65" s="7" t="s">
        <v>87</v>
      </c>
      <c r="D65" s="365"/>
      <c r="E65" s="220">
        <v>5</v>
      </c>
      <c r="F65" s="66">
        <v>25</v>
      </c>
      <c r="G65" s="47">
        <f t="shared" si="14"/>
        <v>30</v>
      </c>
      <c r="H65" s="66">
        <v>4</v>
      </c>
      <c r="I65" s="66">
        <v>14</v>
      </c>
      <c r="J65" s="47">
        <f t="shared" si="15"/>
        <v>18</v>
      </c>
      <c r="K65" s="66">
        <v>0</v>
      </c>
      <c r="L65" s="66">
        <v>0</v>
      </c>
      <c r="M65" s="47">
        <f t="shared" si="16"/>
        <v>0</v>
      </c>
      <c r="N65" s="47">
        <f t="shared" si="18"/>
        <v>4</v>
      </c>
      <c r="O65" s="47">
        <f t="shared" si="18"/>
        <v>14</v>
      </c>
      <c r="P65" s="276">
        <f t="shared" si="17"/>
        <v>18</v>
      </c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</row>
    <row r="66" spans="1:53" s="426" customFormat="1" ht="12.75" customHeight="1">
      <c r="A66" s="288" t="s">
        <v>214</v>
      </c>
      <c r="B66" s="22" t="s">
        <v>173</v>
      </c>
      <c r="C66" s="7" t="s">
        <v>87</v>
      </c>
      <c r="D66" s="365"/>
      <c r="E66" s="220">
        <v>93</v>
      </c>
      <c r="F66" s="66">
        <v>121</v>
      </c>
      <c r="G66" s="47">
        <f t="shared" si="14"/>
        <v>214</v>
      </c>
      <c r="H66" s="66">
        <v>36</v>
      </c>
      <c r="I66" s="66">
        <v>41</v>
      </c>
      <c r="J66" s="47">
        <f t="shared" si="15"/>
        <v>77</v>
      </c>
      <c r="K66" s="66">
        <v>76</v>
      </c>
      <c r="L66" s="66">
        <v>70</v>
      </c>
      <c r="M66" s="47">
        <f t="shared" si="16"/>
        <v>146</v>
      </c>
      <c r="N66" s="47">
        <f t="shared" si="18"/>
        <v>112</v>
      </c>
      <c r="O66" s="47">
        <f t="shared" si="18"/>
        <v>111</v>
      </c>
      <c r="P66" s="276">
        <f t="shared" si="17"/>
        <v>223</v>
      </c>
      <c r="Q66" s="425"/>
      <c r="R66" s="425"/>
      <c r="S66" s="425"/>
      <c r="T66" s="425"/>
      <c r="U66" s="425"/>
      <c r="V66" s="425"/>
      <c r="W66" s="425"/>
      <c r="X66" s="425"/>
      <c r="Y66" s="425"/>
      <c r="Z66" s="425"/>
      <c r="AA66" s="425"/>
      <c r="AB66" s="425"/>
      <c r="AC66" s="425"/>
      <c r="AD66" s="425"/>
      <c r="AE66" s="425"/>
      <c r="AF66" s="425"/>
      <c r="AG66" s="425"/>
      <c r="AH66" s="425"/>
      <c r="AI66" s="425"/>
      <c r="AJ66" s="425"/>
      <c r="AK66" s="425"/>
      <c r="AL66" s="425"/>
      <c r="AM66" s="425"/>
      <c r="AN66" s="425"/>
      <c r="AO66" s="425"/>
      <c r="AP66" s="425"/>
      <c r="AQ66" s="425"/>
      <c r="AR66" s="425"/>
      <c r="AS66" s="425"/>
      <c r="AT66" s="425"/>
      <c r="AU66" s="425"/>
      <c r="AV66" s="425"/>
      <c r="AW66" s="425"/>
      <c r="AX66" s="425"/>
      <c r="AY66" s="425"/>
      <c r="AZ66" s="425"/>
      <c r="BA66" s="425"/>
    </row>
    <row r="67" spans="1:16" ht="12.75">
      <c r="A67" s="288" t="s">
        <v>22</v>
      </c>
      <c r="B67" s="22" t="s">
        <v>90</v>
      </c>
      <c r="C67" s="7" t="s">
        <v>87</v>
      </c>
      <c r="D67" s="365"/>
      <c r="E67" s="214">
        <v>21</v>
      </c>
      <c r="F67" s="47">
        <v>15</v>
      </c>
      <c r="G67" s="47">
        <f t="shared" si="14"/>
        <v>36</v>
      </c>
      <c r="H67" s="47">
        <v>42</v>
      </c>
      <c r="I67" s="47">
        <v>32</v>
      </c>
      <c r="J67" s="47">
        <f t="shared" si="15"/>
        <v>74</v>
      </c>
      <c r="K67" s="47">
        <v>233</v>
      </c>
      <c r="L67" s="47">
        <v>322</v>
      </c>
      <c r="M67" s="47">
        <f t="shared" si="16"/>
        <v>555</v>
      </c>
      <c r="N67" s="47">
        <f t="shared" si="18"/>
        <v>275</v>
      </c>
      <c r="O67" s="47">
        <f t="shared" si="18"/>
        <v>354</v>
      </c>
      <c r="P67" s="276">
        <f t="shared" si="17"/>
        <v>629</v>
      </c>
    </row>
    <row r="68" spans="1:16" ht="12.75">
      <c r="A68" s="288" t="s">
        <v>24</v>
      </c>
      <c r="B68" s="22" t="s">
        <v>90</v>
      </c>
      <c r="C68" s="7" t="s">
        <v>87</v>
      </c>
      <c r="D68" s="365"/>
      <c r="E68" s="214">
        <v>21</v>
      </c>
      <c r="F68" s="47">
        <v>3</v>
      </c>
      <c r="G68" s="47">
        <f t="shared" si="14"/>
        <v>24</v>
      </c>
      <c r="H68" s="47">
        <v>30</v>
      </c>
      <c r="I68" s="47">
        <v>4</v>
      </c>
      <c r="J68" s="47">
        <f t="shared" si="15"/>
        <v>34</v>
      </c>
      <c r="K68" s="47">
        <v>161</v>
      </c>
      <c r="L68" s="47">
        <v>57</v>
      </c>
      <c r="M68" s="47">
        <f t="shared" si="16"/>
        <v>218</v>
      </c>
      <c r="N68" s="47">
        <f t="shared" si="18"/>
        <v>191</v>
      </c>
      <c r="O68" s="47">
        <f t="shared" si="18"/>
        <v>61</v>
      </c>
      <c r="P68" s="276">
        <f t="shared" si="17"/>
        <v>252</v>
      </c>
    </row>
    <row r="69" spans="1:16" ht="12.75">
      <c r="A69" s="381" t="s">
        <v>91</v>
      </c>
      <c r="B69" s="382" t="s">
        <v>92</v>
      </c>
      <c r="C69" s="383" t="s">
        <v>93</v>
      </c>
      <c r="D69" s="384"/>
      <c r="E69" s="196">
        <v>22</v>
      </c>
      <c r="F69" s="31">
        <v>8</v>
      </c>
      <c r="G69" s="47">
        <f t="shared" si="14"/>
        <v>30</v>
      </c>
      <c r="H69" s="31">
        <v>27</v>
      </c>
      <c r="I69" s="31">
        <v>9</v>
      </c>
      <c r="J69" s="47">
        <f t="shared" si="15"/>
        <v>36</v>
      </c>
      <c r="K69" s="31">
        <v>392</v>
      </c>
      <c r="L69" s="31">
        <v>85</v>
      </c>
      <c r="M69" s="47">
        <f t="shared" si="16"/>
        <v>477</v>
      </c>
      <c r="N69" s="47">
        <f t="shared" si="18"/>
        <v>419</v>
      </c>
      <c r="O69" s="47">
        <f t="shared" si="18"/>
        <v>94</v>
      </c>
      <c r="P69" s="276">
        <f t="shared" si="17"/>
        <v>513</v>
      </c>
    </row>
    <row r="70" spans="1:53" s="8" customFormat="1" ht="12.75">
      <c r="A70" s="28" t="s">
        <v>94</v>
      </c>
      <c r="B70" s="23" t="s">
        <v>92</v>
      </c>
      <c r="C70" s="149" t="s">
        <v>93</v>
      </c>
      <c r="D70" s="154"/>
      <c r="E70" s="220">
        <v>7</v>
      </c>
      <c r="F70" s="66">
        <v>6</v>
      </c>
      <c r="G70" s="47">
        <f t="shared" si="14"/>
        <v>13</v>
      </c>
      <c r="H70" s="66">
        <v>7</v>
      </c>
      <c r="I70" s="66">
        <v>6</v>
      </c>
      <c r="J70" s="47">
        <f t="shared" si="15"/>
        <v>13</v>
      </c>
      <c r="K70" s="66">
        <v>92</v>
      </c>
      <c r="L70" s="66">
        <v>23</v>
      </c>
      <c r="M70" s="47">
        <f t="shared" si="16"/>
        <v>115</v>
      </c>
      <c r="N70" s="47">
        <f t="shared" si="18"/>
        <v>99</v>
      </c>
      <c r="O70" s="47">
        <f t="shared" si="18"/>
        <v>29</v>
      </c>
      <c r="P70" s="276">
        <f t="shared" si="17"/>
        <v>128</v>
      </c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</row>
    <row r="71" spans="1:53" s="8" customFormat="1" ht="12.75">
      <c r="A71" s="288" t="s">
        <v>95</v>
      </c>
      <c r="B71" s="22" t="s">
        <v>96</v>
      </c>
      <c r="C71" s="7" t="s">
        <v>87</v>
      </c>
      <c r="D71" s="365">
        <v>41</v>
      </c>
      <c r="E71" s="214">
        <v>36</v>
      </c>
      <c r="F71" s="47">
        <v>37</v>
      </c>
      <c r="G71" s="47">
        <f t="shared" si="14"/>
        <v>73</v>
      </c>
      <c r="H71" s="47">
        <v>25</v>
      </c>
      <c r="I71" s="47">
        <v>29</v>
      </c>
      <c r="J71" s="47">
        <f t="shared" si="15"/>
        <v>54</v>
      </c>
      <c r="K71" s="47">
        <v>195</v>
      </c>
      <c r="L71" s="47">
        <v>209</v>
      </c>
      <c r="M71" s="47">
        <f t="shared" si="16"/>
        <v>404</v>
      </c>
      <c r="N71" s="47">
        <f t="shared" si="18"/>
        <v>220</v>
      </c>
      <c r="O71" s="47">
        <f t="shared" si="18"/>
        <v>238</v>
      </c>
      <c r="P71" s="276">
        <f t="shared" si="17"/>
        <v>458</v>
      </c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</row>
    <row r="72" spans="1:53" s="8" customFormat="1" ht="12.75">
      <c r="A72" s="379" t="s">
        <v>95</v>
      </c>
      <c r="B72" s="159" t="s">
        <v>232</v>
      </c>
      <c r="C72" s="160" t="s">
        <v>200</v>
      </c>
      <c r="D72" s="190"/>
      <c r="E72" s="224">
        <v>40</v>
      </c>
      <c r="F72" s="46">
        <v>36</v>
      </c>
      <c r="G72" s="47">
        <f t="shared" si="14"/>
        <v>76</v>
      </c>
      <c r="H72" s="46">
        <v>19</v>
      </c>
      <c r="I72" s="46">
        <v>15</v>
      </c>
      <c r="J72" s="47">
        <f t="shared" si="15"/>
        <v>34</v>
      </c>
      <c r="K72" s="46">
        <v>86</v>
      </c>
      <c r="L72" s="46">
        <v>101</v>
      </c>
      <c r="M72" s="47">
        <f t="shared" si="16"/>
        <v>187</v>
      </c>
      <c r="N72" s="47">
        <f t="shared" si="18"/>
        <v>105</v>
      </c>
      <c r="O72" s="47">
        <f t="shared" si="18"/>
        <v>116</v>
      </c>
      <c r="P72" s="276">
        <f t="shared" si="17"/>
        <v>221</v>
      </c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</row>
    <row r="73" spans="1:53" s="426" customFormat="1" ht="12.75">
      <c r="A73" s="385" t="s">
        <v>97</v>
      </c>
      <c r="B73" s="159" t="s">
        <v>220</v>
      </c>
      <c r="C73" s="160" t="s">
        <v>87</v>
      </c>
      <c r="D73" s="190"/>
      <c r="E73" s="224">
        <v>0</v>
      </c>
      <c r="F73" s="46">
        <v>0</v>
      </c>
      <c r="G73" s="47">
        <f t="shared" si="14"/>
        <v>0</v>
      </c>
      <c r="H73" s="46">
        <v>0</v>
      </c>
      <c r="I73" s="46">
        <v>0</v>
      </c>
      <c r="J73" s="47">
        <f t="shared" si="15"/>
        <v>0</v>
      </c>
      <c r="K73" s="46">
        <v>26</v>
      </c>
      <c r="L73" s="46">
        <v>23</v>
      </c>
      <c r="M73" s="47">
        <f t="shared" si="16"/>
        <v>49</v>
      </c>
      <c r="N73" s="47">
        <f t="shared" si="18"/>
        <v>26</v>
      </c>
      <c r="O73" s="47">
        <f t="shared" si="18"/>
        <v>23</v>
      </c>
      <c r="P73" s="276">
        <f t="shared" si="17"/>
        <v>49</v>
      </c>
      <c r="Q73" s="425"/>
      <c r="R73" s="425"/>
      <c r="S73" s="425"/>
      <c r="T73" s="425"/>
      <c r="U73" s="425"/>
      <c r="V73" s="425"/>
      <c r="W73" s="425"/>
      <c r="X73" s="425"/>
      <c r="Y73" s="425"/>
      <c r="Z73" s="425"/>
      <c r="AA73" s="425"/>
      <c r="AB73" s="425"/>
      <c r="AC73" s="425"/>
      <c r="AD73" s="425"/>
      <c r="AE73" s="425"/>
      <c r="AF73" s="425"/>
      <c r="AG73" s="425"/>
      <c r="AH73" s="425"/>
      <c r="AI73" s="425"/>
      <c r="AJ73" s="425"/>
      <c r="AK73" s="425"/>
      <c r="AL73" s="425"/>
      <c r="AM73" s="425"/>
      <c r="AN73" s="425"/>
      <c r="AO73" s="425"/>
      <c r="AP73" s="425"/>
      <c r="AQ73" s="425"/>
      <c r="AR73" s="425"/>
      <c r="AS73" s="425"/>
      <c r="AT73" s="425"/>
      <c r="AU73" s="425"/>
      <c r="AV73" s="425"/>
      <c r="AW73" s="425"/>
      <c r="AX73" s="425"/>
      <c r="AY73" s="425"/>
      <c r="AZ73" s="425"/>
      <c r="BA73" s="425"/>
    </row>
    <row r="74" spans="1:16" ht="12.75">
      <c r="A74" s="379" t="s">
        <v>99</v>
      </c>
      <c r="B74" s="386" t="s">
        <v>220</v>
      </c>
      <c r="C74" s="160" t="s">
        <v>87</v>
      </c>
      <c r="D74" s="190"/>
      <c r="E74" s="224">
        <v>9</v>
      </c>
      <c r="F74" s="46">
        <v>12</v>
      </c>
      <c r="G74" s="47">
        <f t="shared" si="14"/>
        <v>21</v>
      </c>
      <c r="H74" s="46">
        <v>9</v>
      </c>
      <c r="I74" s="46">
        <v>11</v>
      </c>
      <c r="J74" s="47">
        <f t="shared" si="15"/>
        <v>20</v>
      </c>
      <c r="K74" s="46">
        <v>84</v>
      </c>
      <c r="L74" s="46">
        <v>70</v>
      </c>
      <c r="M74" s="47">
        <f t="shared" si="16"/>
        <v>154</v>
      </c>
      <c r="N74" s="47">
        <f t="shared" si="18"/>
        <v>93</v>
      </c>
      <c r="O74" s="47">
        <f t="shared" si="18"/>
        <v>81</v>
      </c>
      <c r="P74" s="276">
        <f t="shared" si="17"/>
        <v>174</v>
      </c>
    </row>
    <row r="75" spans="1:53" s="8" customFormat="1" ht="12.75">
      <c r="A75" s="288" t="s">
        <v>167</v>
      </c>
      <c r="B75" s="387" t="s">
        <v>166</v>
      </c>
      <c r="C75" s="7" t="s">
        <v>87</v>
      </c>
      <c r="D75" s="365"/>
      <c r="E75" s="214">
        <v>17</v>
      </c>
      <c r="F75" s="47">
        <v>50</v>
      </c>
      <c r="G75" s="47">
        <f t="shared" si="14"/>
        <v>67</v>
      </c>
      <c r="H75" s="47">
        <v>25</v>
      </c>
      <c r="I75" s="47">
        <v>66</v>
      </c>
      <c r="J75" s="47">
        <f t="shared" si="15"/>
        <v>91</v>
      </c>
      <c r="K75" s="47">
        <v>147</v>
      </c>
      <c r="L75" s="47">
        <v>337</v>
      </c>
      <c r="M75" s="47">
        <f t="shared" si="16"/>
        <v>484</v>
      </c>
      <c r="N75" s="47">
        <f t="shared" si="18"/>
        <v>172</v>
      </c>
      <c r="O75" s="47">
        <f t="shared" si="18"/>
        <v>403</v>
      </c>
      <c r="P75" s="276">
        <f t="shared" si="17"/>
        <v>575</v>
      </c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</row>
    <row r="76" spans="1:16" ht="13.5" thickBot="1">
      <c r="A76" s="28" t="s">
        <v>191</v>
      </c>
      <c r="B76" s="388" t="s">
        <v>166</v>
      </c>
      <c r="C76" s="149" t="s">
        <v>87</v>
      </c>
      <c r="D76" s="154"/>
      <c r="E76" s="220">
        <v>0</v>
      </c>
      <c r="F76" s="66">
        <v>0</v>
      </c>
      <c r="G76" s="46">
        <f t="shared" si="14"/>
        <v>0</v>
      </c>
      <c r="H76" s="66">
        <v>0</v>
      </c>
      <c r="I76" s="66">
        <v>0</v>
      </c>
      <c r="J76" s="47">
        <f t="shared" si="15"/>
        <v>0</v>
      </c>
      <c r="K76" s="66">
        <v>43</v>
      </c>
      <c r="L76" s="66">
        <v>70</v>
      </c>
      <c r="M76" s="47">
        <f t="shared" si="16"/>
        <v>113</v>
      </c>
      <c r="N76" s="46">
        <f t="shared" si="18"/>
        <v>43</v>
      </c>
      <c r="O76" s="46">
        <f t="shared" si="18"/>
        <v>70</v>
      </c>
      <c r="P76" s="276">
        <f t="shared" si="17"/>
        <v>113</v>
      </c>
    </row>
    <row r="77" spans="1:16" ht="12.75" customHeight="1" thickBot="1">
      <c r="A77" s="555" t="s">
        <v>34</v>
      </c>
      <c r="B77" s="555"/>
      <c r="C77" s="555"/>
      <c r="D77" s="556"/>
      <c r="E77" s="185">
        <f aca="true" t="shared" si="19" ref="E77:P77">SUM(E60:E76)</f>
        <v>320</v>
      </c>
      <c r="F77" s="185">
        <f t="shared" si="19"/>
        <v>365</v>
      </c>
      <c r="G77" s="185">
        <f t="shared" si="19"/>
        <v>685</v>
      </c>
      <c r="H77" s="185">
        <f t="shared" si="19"/>
        <v>297</v>
      </c>
      <c r="I77" s="185">
        <f t="shared" si="19"/>
        <v>319</v>
      </c>
      <c r="J77" s="185">
        <f t="shared" si="19"/>
        <v>616</v>
      </c>
      <c r="K77" s="185">
        <f t="shared" si="19"/>
        <v>2029</v>
      </c>
      <c r="L77" s="185">
        <f t="shared" si="19"/>
        <v>2043</v>
      </c>
      <c r="M77" s="185">
        <f t="shared" si="19"/>
        <v>4072</v>
      </c>
      <c r="N77" s="185">
        <f t="shared" si="19"/>
        <v>2326</v>
      </c>
      <c r="O77" s="185">
        <f t="shared" si="19"/>
        <v>2362</v>
      </c>
      <c r="P77" s="185">
        <f t="shared" si="19"/>
        <v>4688</v>
      </c>
    </row>
    <row r="78" spans="1:16" s="307" customFormat="1" ht="12.75" customHeight="1">
      <c r="A78" s="76"/>
      <c r="B78" s="76"/>
      <c r="C78" s="76"/>
      <c r="D78" s="7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</row>
    <row r="79" ht="15.75" thickBot="1"/>
    <row r="80" spans="1:16" ht="9.75" customHeight="1" thickBot="1">
      <c r="A80" s="567" t="s">
        <v>108</v>
      </c>
      <c r="B80" s="567"/>
      <c r="C80" s="567"/>
      <c r="D80" s="567"/>
      <c r="E80" s="567"/>
      <c r="F80" s="567"/>
      <c r="G80" s="567"/>
      <c r="H80" s="577" t="s">
        <v>6</v>
      </c>
      <c r="I80" s="577"/>
      <c r="J80" s="577"/>
      <c r="K80" s="577"/>
      <c r="L80" s="577"/>
      <c r="M80" s="577"/>
      <c r="N80" s="577"/>
      <c r="O80" s="577"/>
      <c r="P80" s="577"/>
    </row>
    <row r="81" spans="1:16" ht="13.5" thickBot="1">
      <c r="A81" s="175" t="s">
        <v>7</v>
      </c>
      <c r="B81" s="176" t="s">
        <v>51</v>
      </c>
      <c r="C81" s="177" t="s">
        <v>9</v>
      </c>
      <c r="D81" s="211"/>
      <c r="E81" s="570" t="s">
        <v>10</v>
      </c>
      <c r="F81" s="570"/>
      <c r="G81" s="570"/>
      <c r="H81" s="576" t="s">
        <v>11</v>
      </c>
      <c r="I81" s="570"/>
      <c r="J81" s="570"/>
      <c r="K81" s="570" t="s">
        <v>12</v>
      </c>
      <c r="L81" s="570"/>
      <c r="M81" s="570"/>
      <c r="N81" s="570" t="s">
        <v>13</v>
      </c>
      <c r="O81" s="570"/>
      <c r="P81" s="570"/>
    </row>
    <row r="82" spans="1:16" ht="13.5" thickBot="1">
      <c r="A82" s="175" t="s">
        <v>14</v>
      </c>
      <c r="B82" s="178"/>
      <c r="C82" s="178"/>
      <c r="D82" s="211"/>
      <c r="E82" s="179" t="s">
        <v>15</v>
      </c>
      <c r="F82" s="179" t="s">
        <v>16</v>
      </c>
      <c r="G82" s="179" t="s">
        <v>17</v>
      </c>
      <c r="H82" s="179" t="s">
        <v>15</v>
      </c>
      <c r="I82" s="179" t="s">
        <v>16</v>
      </c>
      <c r="J82" s="179" t="s">
        <v>17</v>
      </c>
      <c r="K82" s="179" t="s">
        <v>15</v>
      </c>
      <c r="L82" s="179" t="s">
        <v>16</v>
      </c>
      <c r="M82" s="179" t="s">
        <v>17</v>
      </c>
      <c r="N82" s="179" t="s">
        <v>15</v>
      </c>
      <c r="O82" s="179" t="s">
        <v>16</v>
      </c>
      <c r="P82" s="179" t="s">
        <v>17</v>
      </c>
    </row>
    <row r="83" spans="1:16" ht="13.5" thickBot="1">
      <c r="A83" s="15" t="s">
        <v>109</v>
      </c>
      <c r="B83" s="50" t="s">
        <v>110</v>
      </c>
      <c r="C83" s="133" t="s">
        <v>111</v>
      </c>
      <c r="D83" s="12"/>
      <c r="E83" s="235">
        <v>21</v>
      </c>
      <c r="F83" s="108">
        <v>4</v>
      </c>
      <c r="G83" s="108">
        <f>SUM(E83:F83)</f>
        <v>25</v>
      </c>
      <c r="H83" s="24">
        <v>21</v>
      </c>
      <c r="I83" s="24">
        <v>4</v>
      </c>
      <c r="J83" s="16">
        <f>SUM(H83:I83)</f>
        <v>25</v>
      </c>
      <c r="K83" s="24">
        <v>334</v>
      </c>
      <c r="L83" s="24">
        <v>61</v>
      </c>
      <c r="M83" s="108">
        <f>SUM(K83:L83)</f>
        <v>395</v>
      </c>
      <c r="N83" s="24">
        <f>SUM(H83,K83)</f>
        <v>355</v>
      </c>
      <c r="O83" s="24">
        <f>SUM(I83,L83)</f>
        <v>65</v>
      </c>
      <c r="P83" s="188">
        <f>SUM(N83:O83)</f>
        <v>420</v>
      </c>
    </row>
    <row r="84" spans="1:53" s="8" customFormat="1" ht="13.5" thickBot="1">
      <c r="A84" s="591" t="s">
        <v>34</v>
      </c>
      <c r="B84" s="591"/>
      <c r="C84" s="591"/>
      <c r="D84" s="592"/>
      <c r="E84" s="181">
        <f aca="true" t="shared" si="20" ref="E84:P84">SUM(E83:E83)</f>
        <v>21</v>
      </c>
      <c r="F84" s="181">
        <f t="shared" si="20"/>
        <v>4</v>
      </c>
      <c r="G84" s="181">
        <f t="shared" si="20"/>
        <v>25</v>
      </c>
      <c r="H84" s="181">
        <f t="shared" si="20"/>
        <v>21</v>
      </c>
      <c r="I84" s="181">
        <f t="shared" si="20"/>
        <v>4</v>
      </c>
      <c r="J84" s="181">
        <f t="shared" si="20"/>
        <v>25</v>
      </c>
      <c r="K84" s="181">
        <f t="shared" si="20"/>
        <v>334</v>
      </c>
      <c r="L84" s="181">
        <f t="shared" si="20"/>
        <v>61</v>
      </c>
      <c r="M84" s="181">
        <f t="shared" si="20"/>
        <v>395</v>
      </c>
      <c r="N84" s="181">
        <f t="shared" si="20"/>
        <v>355</v>
      </c>
      <c r="O84" s="181">
        <f t="shared" si="20"/>
        <v>65</v>
      </c>
      <c r="P84" s="181">
        <f t="shared" si="20"/>
        <v>420</v>
      </c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</row>
    <row r="85" spans="1:53" s="8" customFormat="1" ht="12.75">
      <c r="A85" s="76"/>
      <c r="B85" s="76"/>
      <c r="C85" s="76"/>
      <c r="D85" s="76"/>
      <c r="E85" s="110"/>
      <c r="F85" s="110"/>
      <c r="G85" s="122"/>
      <c r="H85" s="110"/>
      <c r="I85" s="110"/>
      <c r="J85" s="122"/>
      <c r="K85" s="110"/>
      <c r="L85" s="110"/>
      <c r="M85" s="122"/>
      <c r="N85" s="110"/>
      <c r="O85" s="110"/>
      <c r="P85" s="122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</row>
    <row r="86" spans="1:16" ht="12" customHeight="1" thickBot="1">
      <c r="A86" s="142"/>
      <c r="B86" s="142"/>
      <c r="C86" s="142"/>
      <c r="D86" s="142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</row>
    <row r="87" spans="1:16" s="307" customFormat="1" ht="8.25" customHeight="1" thickBot="1">
      <c r="A87" s="594" t="s">
        <v>113</v>
      </c>
      <c r="B87" s="595"/>
      <c r="C87" s="595"/>
      <c r="D87" s="595"/>
      <c r="E87" s="595"/>
      <c r="F87" s="595"/>
      <c r="G87" s="595"/>
      <c r="H87" s="586" t="s">
        <v>6</v>
      </c>
      <c r="I87" s="586"/>
      <c r="J87" s="586"/>
      <c r="K87" s="586"/>
      <c r="L87" s="586"/>
      <c r="M87" s="586"/>
      <c r="N87" s="586"/>
      <c r="O87" s="586"/>
      <c r="P87" s="587"/>
    </row>
    <row r="88" spans="1:16" ht="11.25" customHeight="1" thickBot="1">
      <c r="A88" s="420" t="s">
        <v>7</v>
      </c>
      <c r="B88" s="421" t="s">
        <v>51</v>
      </c>
      <c r="C88" s="420" t="s">
        <v>9</v>
      </c>
      <c r="D88" s="422"/>
      <c r="E88" s="588" t="s">
        <v>10</v>
      </c>
      <c r="F88" s="588"/>
      <c r="G88" s="588"/>
      <c r="H88" s="589" t="s">
        <v>11</v>
      </c>
      <c r="I88" s="588"/>
      <c r="J88" s="588"/>
      <c r="K88" s="588" t="s">
        <v>12</v>
      </c>
      <c r="L88" s="588"/>
      <c r="M88" s="588"/>
      <c r="N88" s="588" t="s">
        <v>13</v>
      </c>
      <c r="O88" s="588"/>
      <c r="P88" s="588"/>
    </row>
    <row r="89" spans="1:16" ht="11.25" customHeight="1" thickBot="1">
      <c r="A89" s="177" t="s">
        <v>14</v>
      </c>
      <c r="B89" s="314"/>
      <c r="C89" s="395"/>
      <c r="D89" s="313"/>
      <c r="E89" s="315" t="s">
        <v>15</v>
      </c>
      <c r="F89" s="315" t="s">
        <v>16</v>
      </c>
      <c r="G89" s="315" t="s">
        <v>17</v>
      </c>
      <c r="H89" s="315" t="s">
        <v>15</v>
      </c>
      <c r="I89" s="315" t="s">
        <v>16</v>
      </c>
      <c r="J89" s="315" t="s">
        <v>17</v>
      </c>
      <c r="K89" s="315" t="s">
        <v>15</v>
      </c>
      <c r="L89" s="315" t="s">
        <v>16</v>
      </c>
      <c r="M89" s="315" t="s">
        <v>17</v>
      </c>
      <c r="N89" s="315" t="s">
        <v>15</v>
      </c>
      <c r="O89" s="315" t="s">
        <v>16</v>
      </c>
      <c r="P89" s="315" t="s">
        <v>17</v>
      </c>
    </row>
    <row r="90" spans="1:53" s="336" customFormat="1" ht="12.75">
      <c r="A90" s="40" t="s">
        <v>114</v>
      </c>
      <c r="B90" s="37" t="s">
        <v>84</v>
      </c>
      <c r="C90" s="11" t="s">
        <v>21</v>
      </c>
      <c r="D90" s="396"/>
      <c r="E90" s="397">
        <v>0</v>
      </c>
      <c r="F90" s="109">
        <v>0</v>
      </c>
      <c r="G90" s="109">
        <f aca="true" t="shared" si="21" ref="G90:G99">SUM(E90:F90)</f>
        <v>0</v>
      </c>
      <c r="H90" s="109">
        <v>0</v>
      </c>
      <c r="I90" s="109">
        <v>0</v>
      </c>
      <c r="J90" s="109">
        <f>SUM(H90:I90)</f>
        <v>0</v>
      </c>
      <c r="K90" s="109">
        <v>40</v>
      </c>
      <c r="L90" s="109">
        <v>15</v>
      </c>
      <c r="M90" s="109">
        <f>SUM(K90:L90)</f>
        <v>55</v>
      </c>
      <c r="N90" s="109">
        <f>SUM(H90,K90)</f>
        <v>40</v>
      </c>
      <c r="O90" s="109">
        <f>SUM(I90,L90)</f>
        <v>15</v>
      </c>
      <c r="P90" s="157">
        <f aca="true" t="shared" si="22" ref="P90:P99">SUM(N90:O90)</f>
        <v>55</v>
      </c>
      <c r="Q90" s="335"/>
      <c r="R90" s="335"/>
      <c r="S90" s="335"/>
      <c r="T90" s="335"/>
      <c r="U90" s="335"/>
      <c r="V90" s="335"/>
      <c r="W90" s="335"/>
      <c r="X90" s="335"/>
      <c r="Y90" s="335"/>
      <c r="Z90" s="335"/>
      <c r="AA90" s="335"/>
      <c r="AB90" s="335"/>
      <c r="AC90" s="335"/>
      <c r="AD90" s="335"/>
      <c r="AE90" s="335"/>
      <c r="AF90" s="335"/>
      <c r="AG90" s="335"/>
      <c r="AH90" s="335"/>
      <c r="AI90" s="335"/>
      <c r="AJ90" s="335"/>
      <c r="AK90" s="335"/>
      <c r="AL90" s="335"/>
      <c r="AM90" s="335"/>
      <c r="AN90" s="335"/>
      <c r="AO90" s="335"/>
      <c r="AP90" s="335"/>
      <c r="AQ90" s="335"/>
      <c r="AR90" s="335"/>
      <c r="AS90" s="335"/>
      <c r="AT90" s="335"/>
      <c r="AU90" s="335"/>
      <c r="AV90" s="335"/>
      <c r="AW90" s="335"/>
      <c r="AX90" s="335"/>
      <c r="AY90" s="335"/>
      <c r="AZ90" s="335"/>
      <c r="BA90" s="335"/>
    </row>
    <row r="91" spans="1:53" s="329" customFormat="1" ht="12.75">
      <c r="A91" s="38" t="s">
        <v>184</v>
      </c>
      <c r="B91" s="51" t="s">
        <v>84</v>
      </c>
      <c r="C91" s="11" t="s">
        <v>21</v>
      </c>
      <c r="D91" s="398"/>
      <c r="E91" s="343">
        <v>0</v>
      </c>
      <c r="F91" s="58">
        <v>0</v>
      </c>
      <c r="G91" s="58">
        <f t="shared" si="21"/>
        <v>0</v>
      </c>
      <c r="H91" s="58">
        <v>0</v>
      </c>
      <c r="I91" s="58">
        <v>0</v>
      </c>
      <c r="J91" s="58">
        <f>SUM(H91:I91)</f>
        <v>0</v>
      </c>
      <c r="K91" s="58">
        <v>8</v>
      </c>
      <c r="L91" s="58">
        <v>4</v>
      </c>
      <c r="M91" s="58">
        <f>SUM(K91:L91)</f>
        <v>12</v>
      </c>
      <c r="N91" s="58">
        <f>SUM(H91,K91)</f>
        <v>8</v>
      </c>
      <c r="O91" s="58">
        <f>SUM(I91,L91)</f>
        <v>4</v>
      </c>
      <c r="P91" s="210">
        <f t="shared" si="22"/>
        <v>12</v>
      </c>
      <c r="Q91" s="328"/>
      <c r="R91" s="328"/>
      <c r="S91" s="328"/>
      <c r="T91" s="328"/>
      <c r="U91" s="328"/>
      <c r="V91" s="328"/>
      <c r="W91" s="328"/>
      <c r="X91" s="328"/>
      <c r="Y91" s="328"/>
      <c r="Z91" s="328"/>
      <c r="AA91" s="328"/>
      <c r="AB91" s="328"/>
      <c r="AC91" s="328"/>
      <c r="AD91" s="328"/>
      <c r="AE91" s="328"/>
      <c r="AF91" s="328"/>
      <c r="AG91" s="328"/>
      <c r="AH91" s="328"/>
      <c r="AI91" s="328"/>
      <c r="AJ91" s="328"/>
      <c r="AK91" s="328"/>
      <c r="AL91" s="328"/>
      <c r="AM91" s="328"/>
      <c r="AN91" s="328"/>
      <c r="AO91" s="328"/>
      <c r="AP91" s="328"/>
      <c r="AQ91" s="328"/>
      <c r="AR91" s="328"/>
      <c r="AS91" s="328"/>
      <c r="AT91" s="328"/>
      <c r="AU91" s="328"/>
      <c r="AV91" s="328"/>
      <c r="AW91" s="328"/>
      <c r="AX91" s="328"/>
      <c r="AY91" s="328"/>
      <c r="AZ91" s="328"/>
      <c r="BA91" s="328"/>
    </row>
    <row r="92" spans="1:53" s="329" customFormat="1" ht="24">
      <c r="A92" s="455" t="s">
        <v>115</v>
      </c>
      <c r="B92" s="51" t="s">
        <v>84</v>
      </c>
      <c r="C92" s="11" t="s">
        <v>21</v>
      </c>
      <c r="D92" s="398"/>
      <c r="E92" s="343">
        <v>3</v>
      </c>
      <c r="F92" s="58">
        <v>2</v>
      </c>
      <c r="G92" s="58">
        <f t="shared" si="21"/>
        <v>5</v>
      </c>
      <c r="H92" s="58">
        <v>3</v>
      </c>
      <c r="I92" s="58">
        <v>3</v>
      </c>
      <c r="J92" s="58">
        <f aca="true" t="shared" si="23" ref="J92:J99">SUM(H92:I92)</f>
        <v>6</v>
      </c>
      <c r="K92" s="58">
        <v>19</v>
      </c>
      <c r="L92" s="58">
        <v>26</v>
      </c>
      <c r="M92" s="58">
        <f>SUM(K92:L92)</f>
        <v>45</v>
      </c>
      <c r="N92" s="58">
        <f aca="true" t="shared" si="24" ref="N92:O99">SUM(H92,K92)</f>
        <v>22</v>
      </c>
      <c r="O92" s="58">
        <f t="shared" si="24"/>
        <v>29</v>
      </c>
      <c r="P92" s="210">
        <f t="shared" si="22"/>
        <v>51</v>
      </c>
      <c r="Q92" s="328"/>
      <c r="R92" s="328"/>
      <c r="S92" s="328"/>
      <c r="T92" s="328"/>
      <c r="U92" s="328"/>
      <c r="V92" s="328"/>
      <c r="W92" s="328"/>
      <c r="X92" s="328"/>
      <c r="Y92" s="328"/>
      <c r="Z92" s="328"/>
      <c r="AA92" s="328"/>
      <c r="AB92" s="328"/>
      <c r="AC92" s="328"/>
      <c r="AD92" s="328"/>
      <c r="AE92" s="328"/>
      <c r="AF92" s="328"/>
      <c r="AG92" s="328"/>
      <c r="AH92" s="328"/>
      <c r="AI92" s="328"/>
      <c r="AJ92" s="328"/>
      <c r="AK92" s="328"/>
      <c r="AL92" s="328"/>
      <c r="AM92" s="328"/>
      <c r="AN92" s="328"/>
      <c r="AO92" s="328"/>
      <c r="AP92" s="328"/>
      <c r="AQ92" s="328"/>
      <c r="AR92" s="328"/>
      <c r="AS92" s="328"/>
      <c r="AT92" s="328"/>
      <c r="AU92" s="328"/>
      <c r="AV92" s="328"/>
      <c r="AW92" s="328"/>
      <c r="AX92" s="328"/>
      <c r="AY92" s="328"/>
      <c r="AZ92" s="328"/>
      <c r="BA92" s="328"/>
    </row>
    <row r="93" spans="1:53" s="329" customFormat="1" ht="24">
      <c r="A93" s="455" t="s">
        <v>193</v>
      </c>
      <c r="B93" s="39" t="s">
        <v>84</v>
      </c>
      <c r="C93" s="10" t="s">
        <v>21</v>
      </c>
      <c r="D93" s="399"/>
      <c r="E93" s="228">
        <v>0</v>
      </c>
      <c r="F93" s="48">
        <v>0</v>
      </c>
      <c r="G93" s="48">
        <f t="shared" si="21"/>
        <v>0</v>
      </c>
      <c r="H93" s="48">
        <v>0</v>
      </c>
      <c r="I93" s="48">
        <v>0</v>
      </c>
      <c r="J93" s="58">
        <f t="shared" si="23"/>
        <v>0</v>
      </c>
      <c r="K93" s="48">
        <v>6</v>
      </c>
      <c r="L93" s="48">
        <v>14</v>
      </c>
      <c r="M93" s="58">
        <f aca="true" t="shared" si="25" ref="M93:M99">SUM(K93:L93)</f>
        <v>20</v>
      </c>
      <c r="N93" s="58">
        <f t="shared" si="24"/>
        <v>6</v>
      </c>
      <c r="O93" s="48">
        <f t="shared" si="24"/>
        <v>14</v>
      </c>
      <c r="P93" s="49">
        <f t="shared" si="22"/>
        <v>20</v>
      </c>
      <c r="Q93" s="328"/>
      <c r="R93" s="328"/>
      <c r="S93" s="328"/>
      <c r="T93" s="328"/>
      <c r="U93" s="328"/>
      <c r="V93" s="328"/>
      <c r="W93" s="328"/>
      <c r="X93" s="328"/>
      <c r="Y93" s="328"/>
      <c r="Z93" s="328"/>
      <c r="AA93" s="328"/>
      <c r="AB93" s="328"/>
      <c r="AC93" s="328"/>
      <c r="AD93" s="328"/>
      <c r="AE93" s="328"/>
      <c r="AF93" s="328"/>
      <c r="AG93" s="328"/>
      <c r="AH93" s="328"/>
      <c r="AI93" s="328"/>
      <c r="AJ93" s="328"/>
      <c r="AK93" s="328"/>
      <c r="AL93" s="328"/>
      <c r="AM93" s="328"/>
      <c r="AN93" s="328"/>
      <c r="AO93" s="328"/>
      <c r="AP93" s="328"/>
      <c r="AQ93" s="328"/>
      <c r="AR93" s="328"/>
      <c r="AS93" s="328"/>
      <c r="AT93" s="328"/>
      <c r="AU93" s="328"/>
      <c r="AV93" s="328"/>
      <c r="AW93" s="328"/>
      <c r="AX93" s="328"/>
      <c r="AY93" s="328"/>
      <c r="AZ93" s="328"/>
      <c r="BA93" s="328"/>
    </row>
    <row r="94" spans="1:53" s="336" customFormat="1" ht="12.75">
      <c r="A94" s="38" t="s">
        <v>192</v>
      </c>
      <c r="B94" s="51" t="s">
        <v>84</v>
      </c>
      <c r="C94" s="11" t="s">
        <v>21</v>
      </c>
      <c r="D94" s="398"/>
      <c r="E94" s="343">
        <v>0</v>
      </c>
      <c r="F94" s="58">
        <v>0</v>
      </c>
      <c r="G94" s="58">
        <f t="shared" si="21"/>
        <v>0</v>
      </c>
      <c r="H94" s="58">
        <v>0</v>
      </c>
      <c r="I94" s="58">
        <v>0</v>
      </c>
      <c r="J94" s="58">
        <f t="shared" si="23"/>
        <v>0</v>
      </c>
      <c r="K94" s="58">
        <v>135</v>
      </c>
      <c r="L94" s="58">
        <v>145</v>
      </c>
      <c r="M94" s="58">
        <f t="shared" si="25"/>
        <v>280</v>
      </c>
      <c r="N94" s="58">
        <f t="shared" si="24"/>
        <v>135</v>
      </c>
      <c r="O94" s="58">
        <f t="shared" si="24"/>
        <v>145</v>
      </c>
      <c r="P94" s="210">
        <f t="shared" si="22"/>
        <v>280</v>
      </c>
      <c r="Q94" s="335"/>
      <c r="R94" s="335"/>
      <c r="S94" s="335"/>
      <c r="T94" s="335"/>
      <c r="U94" s="335"/>
      <c r="V94" s="335"/>
      <c r="W94" s="335"/>
      <c r="X94" s="335"/>
      <c r="Y94" s="335"/>
      <c r="Z94" s="335"/>
      <c r="AA94" s="335"/>
      <c r="AB94" s="335"/>
      <c r="AC94" s="335"/>
      <c r="AD94" s="335"/>
      <c r="AE94" s="335"/>
      <c r="AF94" s="335"/>
      <c r="AG94" s="335"/>
      <c r="AH94" s="335"/>
      <c r="AI94" s="335"/>
      <c r="AJ94" s="335"/>
      <c r="AK94" s="335"/>
      <c r="AL94" s="335"/>
      <c r="AM94" s="335"/>
      <c r="AN94" s="335"/>
      <c r="AO94" s="335"/>
      <c r="AP94" s="335"/>
      <c r="AQ94" s="335"/>
      <c r="AR94" s="335"/>
      <c r="AS94" s="335"/>
      <c r="AT94" s="335"/>
      <c r="AU94" s="335"/>
      <c r="AV94" s="335"/>
      <c r="AW94" s="335"/>
      <c r="AX94" s="335"/>
      <c r="AY94" s="335"/>
      <c r="AZ94" s="335"/>
      <c r="BA94" s="335"/>
    </row>
    <row r="95" spans="1:53" s="336" customFormat="1" ht="12.75">
      <c r="A95" s="38" t="s">
        <v>168</v>
      </c>
      <c r="B95" s="51" t="s">
        <v>84</v>
      </c>
      <c r="C95" s="11" t="s">
        <v>21</v>
      </c>
      <c r="D95" s="398"/>
      <c r="E95" s="343">
        <v>5</v>
      </c>
      <c r="F95" s="58">
        <v>40</v>
      </c>
      <c r="G95" s="58">
        <f t="shared" si="21"/>
        <v>45</v>
      </c>
      <c r="H95" s="58">
        <v>52</v>
      </c>
      <c r="I95" s="58">
        <v>46</v>
      </c>
      <c r="J95" s="58">
        <f t="shared" si="23"/>
        <v>98</v>
      </c>
      <c r="K95" s="58">
        <v>167</v>
      </c>
      <c r="L95" s="58">
        <v>186</v>
      </c>
      <c r="M95" s="58">
        <f t="shared" si="25"/>
        <v>353</v>
      </c>
      <c r="N95" s="58">
        <f t="shared" si="24"/>
        <v>219</v>
      </c>
      <c r="O95" s="58">
        <f t="shared" si="24"/>
        <v>232</v>
      </c>
      <c r="P95" s="210">
        <f t="shared" si="22"/>
        <v>451</v>
      </c>
      <c r="Q95" s="335"/>
      <c r="R95" s="335"/>
      <c r="S95" s="335"/>
      <c r="T95" s="335"/>
      <c r="U95" s="335"/>
      <c r="V95" s="335"/>
      <c r="W95" s="335"/>
      <c r="X95" s="335"/>
      <c r="Y95" s="335"/>
      <c r="Z95" s="335"/>
      <c r="AA95" s="335"/>
      <c r="AB95" s="335"/>
      <c r="AC95" s="335"/>
      <c r="AD95" s="335"/>
      <c r="AE95" s="335"/>
      <c r="AF95" s="335"/>
      <c r="AG95" s="335"/>
      <c r="AH95" s="335"/>
      <c r="AI95" s="335"/>
      <c r="AJ95" s="335"/>
      <c r="AK95" s="335"/>
      <c r="AL95" s="335"/>
      <c r="AM95" s="335"/>
      <c r="AN95" s="335"/>
      <c r="AO95" s="335"/>
      <c r="AP95" s="335"/>
      <c r="AQ95" s="335"/>
      <c r="AR95" s="335"/>
      <c r="AS95" s="335"/>
      <c r="AT95" s="335"/>
      <c r="AU95" s="335"/>
      <c r="AV95" s="335"/>
      <c r="AW95" s="335"/>
      <c r="AX95" s="335"/>
      <c r="AY95" s="335"/>
      <c r="AZ95" s="335"/>
      <c r="BA95" s="335"/>
    </row>
    <row r="96" spans="1:53" s="329" customFormat="1" ht="24">
      <c r="A96" s="419" t="s">
        <v>198</v>
      </c>
      <c r="B96" s="51" t="s">
        <v>84</v>
      </c>
      <c r="C96" s="11" t="s">
        <v>21</v>
      </c>
      <c r="D96" s="398"/>
      <c r="E96" s="343">
        <v>0</v>
      </c>
      <c r="F96" s="58">
        <v>0</v>
      </c>
      <c r="G96" s="58">
        <f t="shared" si="21"/>
        <v>0</v>
      </c>
      <c r="H96" s="58">
        <v>0</v>
      </c>
      <c r="I96" s="58">
        <v>0</v>
      </c>
      <c r="J96" s="58">
        <f t="shared" si="23"/>
        <v>0</v>
      </c>
      <c r="K96" s="58">
        <v>27</v>
      </c>
      <c r="L96" s="58">
        <v>41</v>
      </c>
      <c r="M96" s="58">
        <f t="shared" si="25"/>
        <v>68</v>
      </c>
      <c r="N96" s="58">
        <f t="shared" si="24"/>
        <v>27</v>
      </c>
      <c r="O96" s="58">
        <f t="shared" si="24"/>
        <v>41</v>
      </c>
      <c r="P96" s="210">
        <f t="shared" si="22"/>
        <v>68</v>
      </c>
      <c r="Q96" s="328"/>
      <c r="R96" s="328"/>
      <c r="S96" s="328"/>
      <c r="T96" s="328"/>
      <c r="U96" s="328"/>
      <c r="V96" s="328"/>
      <c r="W96" s="328"/>
      <c r="X96" s="328"/>
      <c r="Y96" s="328"/>
      <c r="Z96" s="328"/>
      <c r="AA96" s="328"/>
      <c r="AB96" s="328"/>
      <c r="AC96" s="328"/>
      <c r="AD96" s="328"/>
      <c r="AE96" s="328"/>
      <c r="AF96" s="328"/>
      <c r="AG96" s="328"/>
      <c r="AH96" s="328"/>
      <c r="AI96" s="328"/>
      <c r="AJ96" s="328"/>
      <c r="AK96" s="328"/>
      <c r="AL96" s="328"/>
      <c r="AM96" s="328"/>
      <c r="AN96" s="328"/>
      <c r="AO96" s="328"/>
      <c r="AP96" s="328"/>
      <c r="AQ96" s="328"/>
      <c r="AR96" s="328"/>
      <c r="AS96" s="328"/>
      <c r="AT96" s="328"/>
      <c r="AU96" s="328"/>
      <c r="AV96" s="328"/>
      <c r="AW96" s="328"/>
      <c r="AX96" s="328"/>
      <c r="AY96" s="328"/>
      <c r="AZ96" s="328"/>
      <c r="BA96" s="328"/>
    </row>
    <row r="97" spans="1:53" s="336" customFormat="1" ht="24">
      <c r="A97" s="419" t="s">
        <v>116</v>
      </c>
      <c r="B97" s="51" t="s">
        <v>84</v>
      </c>
      <c r="C97" s="11" t="s">
        <v>21</v>
      </c>
      <c r="D97" s="398"/>
      <c r="E97" s="343">
        <v>0</v>
      </c>
      <c r="F97" s="58">
        <v>0</v>
      </c>
      <c r="G97" s="58">
        <f t="shared" si="21"/>
        <v>0</v>
      </c>
      <c r="H97" s="58">
        <v>0</v>
      </c>
      <c r="I97" s="58">
        <v>0</v>
      </c>
      <c r="J97" s="58">
        <f t="shared" si="23"/>
        <v>0</v>
      </c>
      <c r="K97" s="58">
        <v>47</v>
      </c>
      <c r="L97" s="58">
        <v>78</v>
      </c>
      <c r="M97" s="58">
        <f t="shared" si="25"/>
        <v>125</v>
      </c>
      <c r="N97" s="58">
        <f t="shared" si="24"/>
        <v>47</v>
      </c>
      <c r="O97" s="58">
        <f t="shared" si="24"/>
        <v>78</v>
      </c>
      <c r="P97" s="210">
        <f t="shared" si="22"/>
        <v>125</v>
      </c>
      <c r="Q97" s="335"/>
      <c r="R97" s="335"/>
      <c r="S97" s="335"/>
      <c r="T97" s="335"/>
      <c r="U97" s="335"/>
      <c r="V97" s="335"/>
      <c r="W97" s="335"/>
      <c r="X97" s="335"/>
      <c r="Y97" s="335"/>
      <c r="Z97" s="335"/>
      <c r="AA97" s="335"/>
      <c r="AB97" s="335"/>
      <c r="AC97" s="335"/>
      <c r="AD97" s="335"/>
      <c r="AE97" s="335"/>
      <c r="AF97" s="335"/>
      <c r="AG97" s="335"/>
      <c r="AH97" s="335"/>
      <c r="AI97" s="335"/>
      <c r="AJ97" s="335"/>
      <c r="AK97" s="335"/>
      <c r="AL97" s="335"/>
      <c r="AM97" s="335"/>
      <c r="AN97" s="335"/>
      <c r="AO97" s="335"/>
      <c r="AP97" s="335"/>
      <c r="AQ97" s="335"/>
      <c r="AR97" s="335"/>
      <c r="AS97" s="335"/>
      <c r="AT97" s="335"/>
      <c r="AU97" s="335"/>
      <c r="AV97" s="335"/>
      <c r="AW97" s="335"/>
      <c r="AX97" s="335"/>
      <c r="AY97" s="335"/>
      <c r="AZ97" s="335"/>
      <c r="BA97" s="335"/>
    </row>
    <row r="98" spans="1:53" s="329" customFormat="1" ht="12.75">
      <c r="A98" s="408" t="s">
        <v>165</v>
      </c>
      <c r="B98" s="408" t="s">
        <v>84</v>
      </c>
      <c r="C98" s="11" t="s">
        <v>21</v>
      </c>
      <c r="D98" s="418"/>
      <c r="E98" s="58">
        <v>50</v>
      </c>
      <c r="F98" s="58">
        <v>103</v>
      </c>
      <c r="G98" s="58">
        <f t="shared" si="21"/>
        <v>153</v>
      </c>
      <c r="H98" s="58">
        <v>48</v>
      </c>
      <c r="I98" s="58">
        <v>94</v>
      </c>
      <c r="J98" s="58">
        <f t="shared" si="23"/>
        <v>142</v>
      </c>
      <c r="K98" s="58">
        <v>257</v>
      </c>
      <c r="L98" s="58">
        <v>535</v>
      </c>
      <c r="M98" s="58">
        <f t="shared" si="25"/>
        <v>792</v>
      </c>
      <c r="N98" s="58">
        <f t="shared" si="24"/>
        <v>305</v>
      </c>
      <c r="O98" s="58">
        <f t="shared" si="24"/>
        <v>629</v>
      </c>
      <c r="P98" s="58">
        <f t="shared" si="22"/>
        <v>934</v>
      </c>
      <c r="Q98" s="328"/>
      <c r="R98" s="328"/>
      <c r="S98" s="328"/>
      <c r="T98" s="328"/>
      <c r="U98" s="328"/>
      <c r="V98" s="328"/>
      <c r="W98" s="328"/>
      <c r="X98" s="328"/>
      <c r="Y98" s="328"/>
      <c r="Z98" s="328"/>
      <c r="AA98" s="328"/>
      <c r="AB98" s="328"/>
      <c r="AC98" s="328"/>
      <c r="AD98" s="328"/>
      <c r="AE98" s="328"/>
      <c r="AF98" s="328"/>
      <c r="AG98" s="328"/>
      <c r="AH98" s="328"/>
      <c r="AI98" s="328"/>
      <c r="AJ98" s="328"/>
      <c r="AK98" s="328"/>
      <c r="AL98" s="328"/>
      <c r="AM98" s="328"/>
      <c r="AN98" s="328"/>
      <c r="AO98" s="328"/>
      <c r="AP98" s="328"/>
      <c r="AQ98" s="328"/>
      <c r="AR98" s="328"/>
      <c r="AS98" s="328"/>
      <c r="AT98" s="328"/>
      <c r="AU98" s="328"/>
      <c r="AV98" s="328"/>
      <c r="AW98" s="328"/>
      <c r="AX98" s="328"/>
      <c r="AY98" s="328"/>
      <c r="AZ98" s="328"/>
      <c r="BA98" s="328"/>
    </row>
    <row r="99" spans="1:53" s="329" customFormat="1" ht="13.5" thickBot="1">
      <c r="A99" s="408" t="s">
        <v>191</v>
      </c>
      <c r="B99" s="408" t="s">
        <v>84</v>
      </c>
      <c r="C99" s="11" t="s">
        <v>21</v>
      </c>
      <c r="D99" s="11"/>
      <c r="E99" s="108">
        <v>0</v>
      </c>
      <c r="F99" s="108">
        <v>0</v>
      </c>
      <c r="G99" s="108">
        <f t="shared" si="21"/>
        <v>0</v>
      </c>
      <c r="H99" s="108">
        <v>0</v>
      </c>
      <c r="I99" s="108">
        <v>0</v>
      </c>
      <c r="J99" s="108">
        <f t="shared" si="23"/>
        <v>0</v>
      </c>
      <c r="K99" s="108">
        <v>70</v>
      </c>
      <c r="L99" s="108">
        <v>139</v>
      </c>
      <c r="M99" s="108">
        <f t="shared" si="25"/>
        <v>209</v>
      </c>
      <c r="N99" s="108">
        <f t="shared" si="24"/>
        <v>70</v>
      </c>
      <c r="O99" s="108">
        <f t="shared" si="24"/>
        <v>139</v>
      </c>
      <c r="P99" s="108">
        <f t="shared" si="22"/>
        <v>209</v>
      </c>
      <c r="Q99" s="328"/>
      <c r="R99" s="328"/>
      <c r="S99" s="328"/>
      <c r="T99" s="328"/>
      <c r="U99" s="328"/>
      <c r="V99" s="328"/>
      <c r="W99" s="328"/>
      <c r="X99" s="328"/>
      <c r="Y99" s="328"/>
      <c r="Z99" s="328"/>
      <c r="AA99" s="328"/>
      <c r="AB99" s="328"/>
      <c r="AC99" s="328"/>
      <c r="AD99" s="328"/>
      <c r="AE99" s="328"/>
      <c r="AF99" s="328"/>
      <c r="AG99" s="328"/>
      <c r="AH99" s="328"/>
      <c r="AI99" s="328"/>
      <c r="AJ99" s="328"/>
      <c r="AK99" s="328"/>
      <c r="AL99" s="328"/>
      <c r="AM99" s="328"/>
      <c r="AN99" s="328"/>
      <c r="AO99" s="328"/>
      <c r="AP99" s="328"/>
      <c r="AQ99" s="328"/>
      <c r="AR99" s="328"/>
      <c r="AS99" s="328"/>
      <c r="AT99" s="328"/>
      <c r="AU99" s="328"/>
      <c r="AV99" s="328"/>
      <c r="AW99" s="328"/>
      <c r="AX99" s="328"/>
      <c r="AY99" s="328"/>
      <c r="AZ99" s="328"/>
      <c r="BA99" s="328"/>
    </row>
    <row r="100" spans="1:16" ht="12" customHeight="1" thickBot="1">
      <c r="A100" s="596" t="s">
        <v>34</v>
      </c>
      <c r="B100" s="597"/>
      <c r="C100" s="598"/>
      <c r="D100" s="417"/>
      <c r="E100" s="374">
        <f aca="true" t="shared" si="26" ref="E100:P100">SUM(E90:E99)</f>
        <v>58</v>
      </c>
      <c r="F100" s="374">
        <f t="shared" si="26"/>
        <v>145</v>
      </c>
      <c r="G100" s="374">
        <f t="shared" si="26"/>
        <v>203</v>
      </c>
      <c r="H100" s="374">
        <f t="shared" si="26"/>
        <v>103</v>
      </c>
      <c r="I100" s="374">
        <f t="shared" si="26"/>
        <v>143</v>
      </c>
      <c r="J100" s="374">
        <f t="shared" si="26"/>
        <v>246</v>
      </c>
      <c r="K100" s="374">
        <f t="shared" si="26"/>
        <v>776</v>
      </c>
      <c r="L100" s="374">
        <f t="shared" si="26"/>
        <v>1183</v>
      </c>
      <c r="M100" s="374">
        <f t="shared" si="26"/>
        <v>1959</v>
      </c>
      <c r="N100" s="180">
        <f t="shared" si="26"/>
        <v>879</v>
      </c>
      <c r="O100" s="374">
        <f t="shared" si="26"/>
        <v>1326</v>
      </c>
      <c r="P100" s="374">
        <f t="shared" si="26"/>
        <v>2205</v>
      </c>
    </row>
    <row r="101" spans="1:16" ht="11.25" customHeight="1">
      <c r="A101" s="129"/>
      <c r="B101" s="129"/>
      <c r="C101" s="129"/>
      <c r="D101" s="145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</row>
    <row r="102" ht="15.75" thickBot="1"/>
    <row r="103" spans="1:53" s="141" customFormat="1" ht="13.5" thickBot="1">
      <c r="A103" s="567" t="s">
        <v>122</v>
      </c>
      <c r="B103" s="567"/>
      <c r="C103" s="567"/>
      <c r="D103" s="567"/>
      <c r="E103" s="567"/>
      <c r="F103" s="567"/>
      <c r="G103" s="567"/>
      <c r="H103" s="584" t="s">
        <v>6</v>
      </c>
      <c r="I103" s="584"/>
      <c r="J103" s="584"/>
      <c r="K103" s="584"/>
      <c r="L103" s="584"/>
      <c r="M103" s="584"/>
      <c r="N103" s="584"/>
      <c r="O103" s="584"/>
      <c r="P103" s="584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</row>
    <row r="104" spans="1:16" ht="13.5" thickBot="1">
      <c r="A104" s="177" t="s">
        <v>7</v>
      </c>
      <c r="B104" s="176" t="s">
        <v>51</v>
      </c>
      <c r="C104" s="177" t="s">
        <v>9</v>
      </c>
      <c r="D104" s="313"/>
      <c r="E104" s="570"/>
      <c r="F104" s="570"/>
      <c r="G104" s="570"/>
      <c r="H104" s="576" t="s">
        <v>11</v>
      </c>
      <c r="I104" s="570"/>
      <c r="J104" s="570"/>
      <c r="K104" s="570" t="s">
        <v>12</v>
      </c>
      <c r="L104" s="570"/>
      <c r="M104" s="570"/>
      <c r="N104" s="570" t="s">
        <v>13</v>
      </c>
      <c r="O104" s="570"/>
      <c r="P104" s="570"/>
    </row>
    <row r="105" spans="1:16" ht="13.5" thickBot="1">
      <c r="A105" s="177" t="s">
        <v>14</v>
      </c>
      <c r="B105" s="314"/>
      <c r="C105" s="314"/>
      <c r="D105" s="313"/>
      <c r="E105" s="315" t="s">
        <v>15</v>
      </c>
      <c r="F105" s="315" t="s">
        <v>16</v>
      </c>
      <c r="G105" s="315" t="s">
        <v>17</v>
      </c>
      <c r="H105" s="315" t="s">
        <v>15</v>
      </c>
      <c r="I105" s="315" t="s">
        <v>16</v>
      </c>
      <c r="J105" s="315" t="s">
        <v>17</v>
      </c>
      <c r="K105" s="315" t="s">
        <v>15</v>
      </c>
      <c r="L105" s="315" t="s">
        <v>16</v>
      </c>
      <c r="M105" s="315" t="s">
        <v>17</v>
      </c>
      <c r="N105" s="315" t="s">
        <v>15</v>
      </c>
      <c r="O105" s="315" t="s">
        <v>16</v>
      </c>
      <c r="P105" s="315" t="s">
        <v>17</v>
      </c>
    </row>
    <row r="106" spans="1:16" ht="12.75">
      <c r="A106" s="40" t="s">
        <v>19</v>
      </c>
      <c r="B106" s="405" t="s">
        <v>123</v>
      </c>
      <c r="C106" s="9" t="s">
        <v>124</v>
      </c>
      <c r="D106" s="402"/>
      <c r="E106" s="316">
        <v>3</v>
      </c>
      <c r="F106" s="60">
        <v>3</v>
      </c>
      <c r="G106" s="60">
        <f>SUM(E106:F106)</f>
        <v>6</v>
      </c>
      <c r="H106" s="60">
        <v>3</v>
      </c>
      <c r="I106" s="60">
        <v>2</v>
      </c>
      <c r="J106" s="60">
        <f>SUM(H106:I106)</f>
        <v>5</v>
      </c>
      <c r="K106" s="60">
        <v>41</v>
      </c>
      <c r="L106" s="60">
        <v>59</v>
      </c>
      <c r="M106" s="20">
        <f>SUM(K106:L106)</f>
        <v>100</v>
      </c>
      <c r="N106" s="60">
        <f aca="true" t="shared" si="27" ref="N106:O108">SUM(H106,K106)</f>
        <v>44</v>
      </c>
      <c r="O106" s="60">
        <f t="shared" si="27"/>
        <v>61</v>
      </c>
      <c r="P106" s="147">
        <f>SUM(N106:O106)</f>
        <v>105</v>
      </c>
    </row>
    <row r="107" spans="1:16" ht="12.75">
      <c r="A107" s="38" t="s">
        <v>153</v>
      </c>
      <c r="B107" s="406" t="s">
        <v>123</v>
      </c>
      <c r="C107" s="10" t="s">
        <v>124</v>
      </c>
      <c r="D107" s="277"/>
      <c r="E107" s="318">
        <v>0</v>
      </c>
      <c r="F107" s="62">
        <v>0</v>
      </c>
      <c r="G107" s="103">
        <f>SUM(E107:F107)</f>
        <v>0</v>
      </c>
      <c r="H107" s="62">
        <v>0</v>
      </c>
      <c r="I107" s="62">
        <v>0</v>
      </c>
      <c r="J107" s="62">
        <f>SUM(H107:I107)</f>
        <v>0</v>
      </c>
      <c r="K107" s="62">
        <v>3</v>
      </c>
      <c r="L107" s="62">
        <v>2</v>
      </c>
      <c r="M107" s="60">
        <f>SUM(K107:L107)</f>
        <v>5</v>
      </c>
      <c r="N107" s="60">
        <f>SUM(H107,K107)</f>
        <v>3</v>
      </c>
      <c r="O107" s="60">
        <f>SUM(I107,L107)</f>
        <v>2</v>
      </c>
      <c r="P107" s="147">
        <f>SUM(N107:O107)</f>
        <v>5</v>
      </c>
    </row>
    <row r="108" spans="1:16" ht="13.5" thickBot="1">
      <c r="A108" s="29" t="s">
        <v>125</v>
      </c>
      <c r="B108" s="407" t="s">
        <v>123</v>
      </c>
      <c r="C108" s="118" t="s">
        <v>124</v>
      </c>
      <c r="D108" s="348"/>
      <c r="E108" s="403">
        <v>6</v>
      </c>
      <c r="F108" s="65">
        <v>2</v>
      </c>
      <c r="G108" s="65">
        <f>SUM(E108:F108)</f>
        <v>8</v>
      </c>
      <c r="H108" s="65">
        <v>5</v>
      </c>
      <c r="I108" s="65">
        <v>2</v>
      </c>
      <c r="J108" s="65">
        <f>SUM(H108:I108)</f>
        <v>7</v>
      </c>
      <c r="K108" s="108">
        <v>59</v>
      </c>
      <c r="L108" s="108">
        <v>71</v>
      </c>
      <c r="M108" s="105">
        <f>SUM(K108:L108)</f>
        <v>130</v>
      </c>
      <c r="N108" s="155">
        <f t="shared" si="27"/>
        <v>64</v>
      </c>
      <c r="O108" s="155">
        <f t="shared" si="27"/>
        <v>73</v>
      </c>
      <c r="P108" s="272">
        <f>SUM(N108:O108)</f>
        <v>137</v>
      </c>
    </row>
    <row r="109" spans="1:16" ht="13.5" thickBot="1">
      <c r="A109" s="557" t="s">
        <v>34</v>
      </c>
      <c r="B109" s="557"/>
      <c r="C109" s="557"/>
      <c r="D109" s="558"/>
      <c r="E109" s="350">
        <f aca="true" t="shared" si="28" ref="E109:P109">SUM(E106:E108)</f>
        <v>9</v>
      </c>
      <c r="F109" s="350">
        <f t="shared" si="28"/>
        <v>5</v>
      </c>
      <c r="G109" s="350">
        <f t="shared" si="28"/>
        <v>14</v>
      </c>
      <c r="H109" s="350">
        <f t="shared" si="28"/>
        <v>8</v>
      </c>
      <c r="I109" s="350">
        <f t="shared" si="28"/>
        <v>4</v>
      </c>
      <c r="J109" s="350">
        <f t="shared" si="28"/>
        <v>12</v>
      </c>
      <c r="K109" s="350">
        <f t="shared" si="28"/>
        <v>103</v>
      </c>
      <c r="L109" s="350">
        <f t="shared" si="28"/>
        <v>132</v>
      </c>
      <c r="M109" s="350">
        <f t="shared" si="28"/>
        <v>235</v>
      </c>
      <c r="N109" s="350">
        <f t="shared" si="28"/>
        <v>111</v>
      </c>
      <c r="O109" s="350">
        <f t="shared" si="28"/>
        <v>136</v>
      </c>
      <c r="P109" s="350">
        <f t="shared" si="28"/>
        <v>247</v>
      </c>
    </row>
    <row r="110" spans="1:16" ht="12.75">
      <c r="A110" s="74"/>
      <c r="B110" s="74"/>
      <c r="C110" s="74"/>
      <c r="D110" s="74"/>
      <c r="E110" s="459"/>
      <c r="F110" s="459"/>
      <c r="G110" s="459"/>
      <c r="H110" s="459"/>
      <c r="I110" s="459"/>
      <c r="J110" s="459"/>
      <c r="K110" s="459"/>
      <c r="L110" s="459"/>
      <c r="M110" s="459"/>
      <c r="N110" s="459"/>
      <c r="O110" s="459"/>
      <c r="P110" s="459"/>
    </row>
    <row r="111" spans="1:16" ht="13.5" thickBot="1">
      <c r="A111" s="74"/>
      <c r="B111" s="74"/>
      <c r="C111" s="74"/>
      <c r="D111" s="74"/>
      <c r="E111" s="459"/>
      <c r="F111" s="459"/>
      <c r="G111" s="459"/>
      <c r="H111" s="459"/>
      <c r="I111" s="459"/>
      <c r="J111" s="459"/>
      <c r="K111" s="459"/>
      <c r="L111" s="459"/>
      <c r="M111" s="459"/>
      <c r="N111" s="459"/>
      <c r="O111" s="459"/>
      <c r="P111" s="459"/>
    </row>
    <row r="112" spans="1:16" ht="13.5" thickBot="1">
      <c r="A112" s="567" t="s">
        <v>126</v>
      </c>
      <c r="B112" s="567"/>
      <c r="C112" s="567"/>
      <c r="D112" s="567"/>
      <c r="E112" s="567"/>
      <c r="F112" s="567"/>
      <c r="G112" s="567"/>
      <c r="H112" s="577" t="s">
        <v>6</v>
      </c>
      <c r="I112" s="577"/>
      <c r="J112" s="577"/>
      <c r="K112" s="577"/>
      <c r="L112" s="577"/>
      <c r="M112" s="577"/>
      <c r="N112" s="577"/>
      <c r="O112" s="577"/>
      <c r="P112" s="577"/>
    </row>
    <row r="113" spans="1:16" ht="13.5" thickBot="1">
      <c r="A113" s="175" t="s">
        <v>7</v>
      </c>
      <c r="B113" s="176" t="s">
        <v>51</v>
      </c>
      <c r="C113" s="177" t="s">
        <v>9</v>
      </c>
      <c r="D113" s="247"/>
      <c r="E113" s="570" t="s">
        <v>10</v>
      </c>
      <c r="F113" s="570"/>
      <c r="G113" s="570"/>
      <c r="H113" s="576" t="s">
        <v>11</v>
      </c>
      <c r="I113" s="576"/>
      <c r="J113" s="576"/>
      <c r="K113" s="570" t="s">
        <v>12</v>
      </c>
      <c r="L113" s="570"/>
      <c r="M113" s="570"/>
      <c r="N113" s="570" t="s">
        <v>13</v>
      </c>
      <c r="O113" s="570"/>
      <c r="P113" s="570"/>
    </row>
    <row r="114" spans="1:16" ht="13.5" thickBot="1">
      <c r="A114" s="175" t="s">
        <v>14</v>
      </c>
      <c r="B114" s="178"/>
      <c r="C114" s="178"/>
      <c r="D114" s="211"/>
      <c r="E114" s="179" t="s">
        <v>15</v>
      </c>
      <c r="F114" s="179" t="s">
        <v>16</v>
      </c>
      <c r="G114" s="179" t="s">
        <v>17</v>
      </c>
      <c r="H114" s="179" t="s">
        <v>15</v>
      </c>
      <c r="I114" s="179" t="s">
        <v>16</v>
      </c>
      <c r="J114" s="179" t="s">
        <v>17</v>
      </c>
      <c r="K114" s="179" t="s">
        <v>15</v>
      </c>
      <c r="L114" s="179" t="s">
        <v>16</v>
      </c>
      <c r="M114" s="179" t="s">
        <v>17</v>
      </c>
      <c r="N114" s="179" t="s">
        <v>15</v>
      </c>
      <c r="O114" s="179" t="s">
        <v>16</v>
      </c>
      <c r="P114" s="179" t="s">
        <v>17</v>
      </c>
    </row>
    <row r="115" spans="1:16" ht="13.5" customHeight="1">
      <c r="A115" s="158" t="s">
        <v>19</v>
      </c>
      <c r="B115" s="159" t="s">
        <v>176</v>
      </c>
      <c r="C115" s="190" t="s">
        <v>128</v>
      </c>
      <c r="D115" s="248"/>
      <c r="E115" s="249">
        <v>8</v>
      </c>
      <c r="F115" s="152">
        <v>10</v>
      </c>
      <c r="G115" s="20">
        <f>SUM(E115:F115)</f>
        <v>18</v>
      </c>
      <c r="H115" s="152">
        <v>13</v>
      </c>
      <c r="I115" s="152">
        <v>12</v>
      </c>
      <c r="J115" s="20">
        <f>SUM(H115:I115)</f>
        <v>25</v>
      </c>
      <c r="K115" s="16">
        <v>136</v>
      </c>
      <c r="L115" s="16">
        <v>195</v>
      </c>
      <c r="M115" s="20">
        <f>SUM(K115:L115)</f>
        <v>331</v>
      </c>
      <c r="N115" s="16">
        <f>SUM(H115,K115)</f>
        <v>149</v>
      </c>
      <c r="O115" s="16">
        <f>SUM(I115,L115)</f>
        <v>207</v>
      </c>
      <c r="P115" s="153">
        <f>SUM(N115:O115)</f>
        <v>356</v>
      </c>
    </row>
    <row r="116" spans="1:16" ht="13.5" thickBot="1">
      <c r="A116" s="148" t="s">
        <v>125</v>
      </c>
      <c r="B116" s="23" t="s">
        <v>176</v>
      </c>
      <c r="C116" s="154" t="s">
        <v>129</v>
      </c>
      <c r="D116" s="248"/>
      <c r="E116" s="246">
        <v>12</v>
      </c>
      <c r="F116" s="63">
        <v>7</v>
      </c>
      <c r="G116" s="20">
        <f>SUM(E116:F116)</f>
        <v>19</v>
      </c>
      <c r="H116" s="63">
        <v>37</v>
      </c>
      <c r="I116" s="63">
        <v>24</v>
      </c>
      <c r="J116" s="155">
        <f>SUM(H116:I116)</f>
        <v>61</v>
      </c>
      <c r="K116" s="19">
        <v>179</v>
      </c>
      <c r="L116" s="19">
        <v>192</v>
      </c>
      <c r="M116" s="155">
        <f>SUM(K116:L116)</f>
        <v>371</v>
      </c>
      <c r="N116" s="150">
        <f>SUM(H116,K116)</f>
        <v>216</v>
      </c>
      <c r="O116" s="150">
        <f>SUM(I116,L116)</f>
        <v>216</v>
      </c>
      <c r="P116" s="151">
        <f>SUM(N116:O116)</f>
        <v>432</v>
      </c>
    </row>
    <row r="117" spans="1:16" ht="13.5" thickBot="1">
      <c r="A117" s="555" t="s">
        <v>34</v>
      </c>
      <c r="B117" s="555"/>
      <c r="C117" s="555"/>
      <c r="D117" s="556"/>
      <c r="E117" s="181">
        <f aca="true" t="shared" si="29" ref="E117:P117">SUM(E115:E116)</f>
        <v>20</v>
      </c>
      <c r="F117" s="181">
        <f t="shared" si="29"/>
        <v>17</v>
      </c>
      <c r="G117" s="181">
        <f t="shared" si="29"/>
        <v>37</v>
      </c>
      <c r="H117" s="181">
        <f t="shared" si="29"/>
        <v>50</v>
      </c>
      <c r="I117" s="181">
        <f t="shared" si="29"/>
        <v>36</v>
      </c>
      <c r="J117" s="181">
        <f t="shared" si="29"/>
        <v>86</v>
      </c>
      <c r="K117" s="181">
        <f t="shared" si="29"/>
        <v>315</v>
      </c>
      <c r="L117" s="183">
        <f t="shared" si="29"/>
        <v>387</v>
      </c>
      <c r="M117" s="181">
        <f t="shared" si="29"/>
        <v>702</v>
      </c>
      <c r="N117" s="181">
        <f t="shared" si="29"/>
        <v>365</v>
      </c>
      <c r="O117" s="181">
        <f t="shared" si="29"/>
        <v>423</v>
      </c>
      <c r="P117" s="181">
        <f t="shared" si="29"/>
        <v>788</v>
      </c>
    </row>
    <row r="118" spans="1:53" s="8" customFormat="1" ht="12.75">
      <c r="A118" s="74"/>
      <c r="B118" s="74"/>
      <c r="C118" s="74"/>
      <c r="D118" s="74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</row>
    <row r="119" spans="1:53" s="8" customFormat="1" ht="12.75">
      <c r="A119" s="74"/>
      <c r="B119" s="74"/>
      <c r="C119" s="74"/>
      <c r="D119" s="74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</row>
    <row r="120" spans="1:53" s="8" customFormat="1" ht="12.75">
      <c r="A120" s="74"/>
      <c r="B120" s="74"/>
      <c r="C120" s="74"/>
      <c r="D120" s="74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</row>
    <row r="121" spans="1:53" s="8" customFormat="1" ht="12.75">
      <c r="A121" s="74"/>
      <c r="B121" s="74"/>
      <c r="C121" s="74"/>
      <c r="D121" s="74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</row>
    <row r="122" spans="1:53" s="8" customFormat="1" ht="12.75">
      <c r="A122" s="74"/>
      <c r="B122" s="74"/>
      <c r="C122" s="74"/>
      <c r="D122" s="74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7"/>
    </row>
    <row r="123" spans="1:53" s="8" customFormat="1" ht="12.75">
      <c r="A123" s="74"/>
      <c r="B123" s="74"/>
      <c r="C123" s="74"/>
      <c r="D123" s="74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</row>
    <row r="124" spans="1:53" s="8" customFormat="1" ht="12.75">
      <c r="A124" s="74"/>
      <c r="B124" s="74"/>
      <c r="C124" s="74"/>
      <c r="D124" s="74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  <c r="BA124" s="77"/>
    </row>
    <row r="125" spans="1:53" s="8" customFormat="1" ht="12.75">
      <c r="A125" s="74"/>
      <c r="B125" s="74"/>
      <c r="C125" s="74"/>
      <c r="D125" s="74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</row>
    <row r="126" spans="1:53" s="8" customFormat="1" ht="13.5" thickBot="1">
      <c r="A126" s="74"/>
      <c r="B126" s="74"/>
      <c r="C126" s="74"/>
      <c r="D126" s="74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77"/>
      <c r="BA126" s="77"/>
    </row>
    <row r="127" spans="1:53" s="8" customFormat="1" ht="13.5" thickBot="1">
      <c r="A127" s="567" t="s">
        <v>130</v>
      </c>
      <c r="B127" s="567"/>
      <c r="C127" s="567"/>
      <c r="D127" s="567"/>
      <c r="E127" s="567"/>
      <c r="F127" s="567"/>
      <c r="G127" s="567"/>
      <c r="H127" s="577" t="s">
        <v>6</v>
      </c>
      <c r="I127" s="577"/>
      <c r="J127" s="577"/>
      <c r="K127" s="577"/>
      <c r="L127" s="577"/>
      <c r="M127" s="577"/>
      <c r="N127" s="577"/>
      <c r="O127" s="577"/>
      <c r="P127" s="5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</row>
    <row r="128" spans="1:16" ht="13.5" thickBot="1">
      <c r="A128" s="175" t="s">
        <v>7</v>
      </c>
      <c r="B128" s="176" t="s">
        <v>51</v>
      </c>
      <c r="C128" s="177" t="s">
        <v>9</v>
      </c>
      <c r="D128" s="247"/>
      <c r="E128" s="570" t="s">
        <v>10</v>
      </c>
      <c r="F128" s="570"/>
      <c r="G128" s="570"/>
      <c r="H128" s="576" t="s">
        <v>11</v>
      </c>
      <c r="I128" s="570"/>
      <c r="J128" s="570"/>
      <c r="K128" s="570" t="s">
        <v>12</v>
      </c>
      <c r="L128" s="570"/>
      <c r="M128" s="570"/>
      <c r="N128" s="570" t="s">
        <v>13</v>
      </c>
      <c r="O128" s="570"/>
      <c r="P128" s="570"/>
    </row>
    <row r="129" spans="1:16" ht="13.5" thickBot="1">
      <c r="A129" s="175" t="s">
        <v>14</v>
      </c>
      <c r="B129" s="178"/>
      <c r="C129" s="178"/>
      <c r="D129" s="211"/>
      <c r="E129" s="179" t="s">
        <v>15</v>
      </c>
      <c r="F129" s="179" t="s">
        <v>16</v>
      </c>
      <c r="G129" s="179" t="s">
        <v>17</v>
      </c>
      <c r="H129" s="179" t="s">
        <v>15</v>
      </c>
      <c r="I129" s="179" t="s">
        <v>16</v>
      </c>
      <c r="J129" s="179" t="s">
        <v>17</v>
      </c>
      <c r="K129" s="179" t="s">
        <v>15</v>
      </c>
      <c r="L129" s="179" t="s">
        <v>16</v>
      </c>
      <c r="M129" s="179" t="s">
        <v>17</v>
      </c>
      <c r="N129" s="179" t="s">
        <v>15</v>
      </c>
      <c r="O129" s="179" t="s">
        <v>16</v>
      </c>
      <c r="P129" s="179" t="s">
        <v>17</v>
      </c>
    </row>
    <row r="130" spans="1:16" ht="12.75">
      <c r="A130" s="158" t="s">
        <v>19</v>
      </c>
      <c r="B130" s="159" t="s">
        <v>127</v>
      </c>
      <c r="C130" s="160" t="s">
        <v>131</v>
      </c>
      <c r="D130" s="218"/>
      <c r="E130" s="219">
        <v>0</v>
      </c>
      <c r="F130" s="26">
        <v>0</v>
      </c>
      <c r="G130" s="109">
        <f>SUM(E130:F130)</f>
        <v>0</v>
      </c>
      <c r="H130" s="26">
        <v>0</v>
      </c>
      <c r="I130" s="26">
        <v>0</v>
      </c>
      <c r="J130" s="109">
        <f>SUM(H130:I130)</f>
        <v>0</v>
      </c>
      <c r="K130" s="26">
        <v>64</v>
      </c>
      <c r="L130" s="26">
        <v>52</v>
      </c>
      <c r="M130" s="109">
        <f>SUM(K130:L130)</f>
        <v>116</v>
      </c>
      <c r="N130" s="26">
        <f>SUM(H130,K130)</f>
        <v>64</v>
      </c>
      <c r="O130" s="26">
        <f>SUM(I130,L130)</f>
        <v>52</v>
      </c>
      <c r="P130" s="157">
        <f>SUM(N130:O130)</f>
        <v>116</v>
      </c>
    </row>
    <row r="131" spans="1:53" s="8" customFormat="1" ht="12.75">
      <c r="A131" s="64" t="s">
        <v>125</v>
      </c>
      <c r="B131" s="22" t="s">
        <v>127</v>
      </c>
      <c r="C131" s="7" t="s">
        <v>131</v>
      </c>
      <c r="D131" s="238"/>
      <c r="E131" s="212">
        <v>0</v>
      </c>
      <c r="F131" s="25">
        <v>0</v>
      </c>
      <c r="G131" s="109">
        <f aca="true" t="shared" si="30" ref="G131:G137">SUM(E131:F131)</f>
        <v>0</v>
      </c>
      <c r="H131" s="25">
        <v>0</v>
      </c>
      <c r="I131" s="25">
        <v>0</v>
      </c>
      <c r="J131" s="109">
        <f aca="true" t="shared" si="31" ref="J131:J137">SUM(H131:I131)</f>
        <v>0</v>
      </c>
      <c r="K131" s="25">
        <v>41</v>
      </c>
      <c r="L131" s="25">
        <v>53</v>
      </c>
      <c r="M131" s="109">
        <f aca="true" t="shared" si="32" ref="M131:M137">SUM(K131:L131)</f>
        <v>94</v>
      </c>
      <c r="N131" s="26">
        <f aca="true" t="shared" si="33" ref="N131:O137">SUM(H131,K131)</f>
        <v>41</v>
      </c>
      <c r="O131" s="26">
        <f t="shared" si="33"/>
        <v>53</v>
      </c>
      <c r="P131" s="157">
        <f aca="true" t="shared" si="34" ref="P131:P137">SUM(N131:O131)</f>
        <v>94</v>
      </c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</row>
    <row r="132" spans="1:53" s="8" customFormat="1" ht="24">
      <c r="A132" s="64" t="s">
        <v>156</v>
      </c>
      <c r="B132" s="408" t="s">
        <v>230</v>
      </c>
      <c r="C132" s="7" t="s">
        <v>131</v>
      </c>
      <c r="D132" s="244"/>
      <c r="E132" s="212">
        <v>2</v>
      </c>
      <c r="F132" s="25">
        <v>3</v>
      </c>
      <c r="G132" s="109">
        <f t="shared" si="30"/>
        <v>5</v>
      </c>
      <c r="H132" s="25">
        <v>3</v>
      </c>
      <c r="I132" s="25">
        <v>2</v>
      </c>
      <c r="J132" s="109">
        <f t="shared" si="31"/>
        <v>5</v>
      </c>
      <c r="K132" s="25">
        <v>100</v>
      </c>
      <c r="L132" s="25">
        <v>55</v>
      </c>
      <c r="M132" s="109">
        <f t="shared" si="32"/>
        <v>155</v>
      </c>
      <c r="N132" s="26">
        <f t="shared" si="33"/>
        <v>103</v>
      </c>
      <c r="O132" s="26">
        <f t="shared" si="33"/>
        <v>57</v>
      </c>
      <c r="P132" s="157">
        <f t="shared" si="34"/>
        <v>160</v>
      </c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</row>
    <row r="133" spans="1:53" s="8" customFormat="1" ht="12.75">
      <c r="A133" s="158" t="s">
        <v>19</v>
      </c>
      <c r="B133" s="159" t="s">
        <v>127</v>
      </c>
      <c r="C133" s="160" t="s">
        <v>132</v>
      </c>
      <c r="D133" s="233"/>
      <c r="E133" s="219">
        <v>0</v>
      </c>
      <c r="F133" s="26">
        <v>0</v>
      </c>
      <c r="G133" s="109">
        <f t="shared" si="30"/>
        <v>0</v>
      </c>
      <c r="H133" s="26">
        <v>0</v>
      </c>
      <c r="I133" s="26">
        <v>1</v>
      </c>
      <c r="J133" s="109">
        <f t="shared" si="31"/>
        <v>1</v>
      </c>
      <c r="K133" s="26">
        <v>71</v>
      </c>
      <c r="L133" s="26">
        <v>63</v>
      </c>
      <c r="M133" s="109">
        <f t="shared" si="32"/>
        <v>134</v>
      </c>
      <c r="N133" s="26">
        <f t="shared" si="33"/>
        <v>71</v>
      </c>
      <c r="O133" s="26">
        <f t="shared" si="33"/>
        <v>64</v>
      </c>
      <c r="P133" s="157">
        <f t="shared" si="34"/>
        <v>135</v>
      </c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77"/>
      <c r="BA133" s="77"/>
    </row>
    <row r="134" spans="1:53" s="8" customFormat="1" ht="12.75">
      <c r="A134" s="64" t="s">
        <v>125</v>
      </c>
      <c r="B134" s="22" t="s">
        <v>127</v>
      </c>
      <c r="C134" s="7" t="s">
        <v>132</v>
      </c>
      <c r="D134" s="238"/>
      <c r="E134" s="212">
        <v>0</v>
      </c>
      <c r="F134" s="25">
        <v>0</v>
      </c>
      <c r="G134" s="109">
        <f t="shared" si="30"/>
        <v>0</v>
      </c>
      <c r="H134" s="58">
        <v>0</v>
      </c>
      <c r="I134" s="25">
        <v>0</v>
      </c>
      <c r="J134" s="109">
        <f t="shared" si="31"/>
        <v>0</v>
      </c>
      <c r="K134" s="25">
        <v>82</v>
      </c>
      <c r="L134" s="25">
        <v>55</v>
      </c>
      <c r="M134" s="109">
        <f t="shared" si="32"/>
        <v>137</v>
      </c>
      <c r="N134" s="26">
        <f t="shared" si="33"/>
        <v>82</v>
      </c>
      <c r="O134" s="26">
        <f t="shared" si="33"/>
        <v>55</v>
      </c>
      <c r="P134" s="157">
        <f t="shared" si="34"/>
        <v>137</v>
      </c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  <c r="AQ134" s="77"/>
      <c r="AR134" s="77"/>
      <c r="AS134" s="77"/>
      <c r="AT134" s="77"/>
      <c r="AU134" s="77"/>
      <c r="AV134" s="77"/>
      <c r="AW134" s="77"/>
      <c r="AX134" s="77"/>
      <c r="AY134" s="77"/>
      <c r="AZ134" s="77"/>
      <c r="BA134" s="77"/>
    </row>
    <row r="135" spans="1:16" ht="12.75">
      <c r="A135" s="288" t="s">
        <v>133</v>
      </c>
      <c r="B135" s="22" t="s">
        <v>127</v>
      </c>
      <c r="C135" s="7" t="s">
        <v>132</v>
      </c>
      <c r="D135" s="238"/>
      <c r="E135" s="212">
        <v>0</v>
      </c>
      <c r="F135" s="25">
        <v>0</v>
      </c>
      <c r="G135" s="109">
        <f>SUM(E135:F135)</f>
        <v>0</v>
      </c>
      <c r="H135" s="58">
        <v>0</v>
      </c>
      <c r="I135" s="25">
        <v>0</v>
      </c>
      <c r="J135" s="109">
        <f t="shared" si="31"/>
        <v>0</v>
      </c>
      <c r="K135" s="25">
        <v>3</v>
      </c>
      <c r="L135" s="25">
        <v>9</v>
      </c>
      <c r="M135" s="109">
        <f t="shared" si="32"/>
        <v>12</v>
      </c>
      <c r="N135" s="26">
        <f t="shared" si="33"/>
        <v>3</v>
      </c>
      <c r="O135" s="26">
        <f t="shared" si="33"/>
        <v>9</v>
      </c>
      <c r="P135" s="157">
        <f t="shared" si="34"/>
        <v>12</v>
      </c>
    </row>
    <row r="136" spans="1:16" ht="12.75">
      <c r="A136" s="288" t="s">
        <v>224</v>
      </c>
      <c r="B136" s="22" t="s">
        <v>221</v>
      </c>
      <c r="C136" s="7" t="s">
        <v>222</v>
      </c>
      <c r="D136" s="238"/>
      <c r="E136" s="212">
        <v>0</v>
      </c>
      <c r="F136" s="25">
        <v>0</v>
      </c>
      <c r="G136" s="109">
        <f t="shared" si="30"/>
        <v>0</v>
      </c>
      <c r="H136" s="58">
        <v>0</v>
      </c>
      <c r="I136" s="25">
        <v>0</v>
      </c>
      <c r="J136" s="109">
        <f t="shared" si="31"/>
        <v>0</v>
      </c>
      <c r="K136" s="25">
        <v>23</v>
      </c>
      <c r="L136" s="25">
        <v>19</v>
      </c>
      <c r="M136" s="109">
        <f t="shared" si="32"/>
        <v>42</v>
      </c>
      <c r="N136" s="26">
        <f t="shared" si="33"/>
        <v>23</v>
      </c>
      <c r="O136" s="26">
        <f t="shared" si="33"/>
        <v>19</v>
      </c>
      <c r="P136" s="157">
        <f t="shared" si="34"/>
        <v>42</v>
      </c>
    </row>
    <row r="137" spans="1:53" s="8" customFormat="1" ht="13.5" thickBot="1">
      <c r="A137" s="300" t="s">
        <v>223</v>
      </c>
      <c r="B137" s="291" t="s">
        <v>221</v>
      </c>
      <c r="C137" s="292" t="s">
        <v>222</v>
      </c>
      <c r="D137" s="293"/>
      <c r="E137" s="294">
        <v>3</v>
      </c>
      <c r="F137" s="298">
        <v>4</v>
      </c>
      <c r="G137" s="456">
        <f t="shared" si="30"/>
        <v>7</v>
      </c>
      <c r="H137" s="296">
        <v>10</v>
      </c>
      <c r="I137" s="298">
        <v>15</v>
      </c>
      <c r="J137" s="456">
        <f t="shared" si="31"/>
        <v>25</v>
      </c>
      <c r="K137" s="298">
        <v>50</v>
      </c>
      <c r="L137" s="298">
        <v>83</v>
      </c>
      <c r="M137" s="456">
        <f t="shared" si="32"/>
        <v>133</v>
      </c>
      <c r="N137" s="457">
        <f t="shared" si="33"/>
        <v>60</v>
      </c>
      <c r="O137" s="457">
        <f t="shared" si="33"/>
        <v>98</v>
      </c>
      <c r="P137" s="458">
        <f t="shared" si="34"/>
        <v>158</v>
      </c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AZ137" s="77"/>
      <c r="BA137" s="77"/>
    </row>
    <row r="138" spans="1:53" s="8" customFormat="1" ht="13.5" thickBot="1">
      <c r="A138" s="565" t="s">
        <v>34</v>
      </c>
      <c r="B138" s="565"/>
      <c r="C138" s="565"/>
      <c r="D138" s="566"/>
      <c r="E138" s="254">
        <f aca="true" t="shared" si="35" ref="E138:P138">SUM(E130:E137)</f>
        <v>5</v>
      </c>
      <c r="F138" s="254">
        <f t="shared" si="35"/>
        <v>7</v>
      </c>
      <c r="G138" s="181">
        <f t="shared" si="35"/>
        <v>12</v>
      </c>
      <c r="H138" s="254">
        <f t="shared" si="35"/>
        <v>13</v>
      </c>
      <c r="I138" s="254">
        <f t="shared" si="35"/>
        <v>18</v>
      </c>
      <c r="J138" s="181">
        <f t="shared" si="35"/>
        <v>31</v>
      </c>
      <c r="K138" s="254">
        <f t="shared" si="35"/>
        <v>434</v>
      </c>
      <c r="L138" s="254">
        <f t="shared" si="35"/>
        <v>389</v>
      </c>
      <c r="M138" s="181">
        <f t="shared" si="35"/>
        <v>823</v>
      </c>
      <c r="N138" s="181">
        <f t="shared" si="35"/>
        <v>447</v>
      </c>
      <c r="O138" s="181">
        <f t="shared" si="35"/>
        <v>407</v>
      </c>
      <c r="P138" s="181">
        <f t="shared" si="35"/>
        <v>854</v>
      </c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AZ138" s="77"/>
      <c r="BA138" s="77"/>
    </row>
    <row r="139" spans="1:16" ht="13.5" thickBot="1">
      <c r="A139" s="74"/>
      <c r="B139" s="74"/>
      <c r="C139" s="74"/>
      <c r="D139" s="74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</row>
    <row r="140" spans="1:16" ht="13.5" thickBot="1">
      <c r="A140" s="567" t="s">
        <v>134</v>
      </c>
      <c r="B140" s="567"/>
      <c r="C140" s="567"/>
      <c r="D140" s="567"/>
      <c r="E140" s="567"/>
      <c r="F140" s="567"/>
      <c r="G140" s="567"/>
      <c r="H140" s="577" t="s">
        <v>6</v>
      </c>
      <c r="I140" s="577"/>
      <c r="J140" s="577"/>
      <c r="K140" s="577"/>
      <c r="L140" s="577"/>
      <c r="M140" s="577"/>
      <c r="N140" s="577"/>
      <c r="O140" s="577"/>
      <c r="P140" s="577"/>
    </row>
    <row r="141" spans="1:16" ht="13.5" thickBot="1">
      <c r="A141" s="175" t="s">
        <v>7</v>
      </c>
      <c r="B141" s="176" t="s">
        <v>51</v>
      </c>
      <c r="C141" s="177" t="s">
        <v>9</v>
      </c>
      <c r="D141" s="177"/>
      <c r="E141" s="570" t="s">
        <v>10</v>
      </c>
      <c r="F141" s="570"/>
      <c r="G141" s="570"/>
      <c r="H141" s="576" t="s">
        <v>11</v>
      </c>
      <c r="I141" s="576"/>
      <c r="J141" s="576"/>
      <c r="K141" s="570" t="s">
        <v>12</v>
      </c>
      <c r="L141" s="570"/>
      <c r="M141" s="570"/>
      <c r="N141" s="570" t="s">
        <v>13</v>
      </c>
      <c r="O141" s="570"/>
      <c r="P141" s="570"/>
    </row>
    <row r="142" spans="1:16" ht="13.5" thickBot="1">
      <c r="A142" s="191" t="s">
        <v>14</v>
      </c>
      <c r="B142" s="192"/>
      <c r="C142" s="178"/>
      <c r="D142" s="211"/>
      <c r="E142" s="179" t="s">
        <v>15</v>
      </c>
      <c r="F142" s="179" t="s">
        <v>16</v>
      </c>
      <c r="G142" s="179" t="s">
        <v>17</v>
      </c>
      <c r="H142" s="179" t="s">
        <v>15</v>
      </c>
      <c r="I142" s="179" t="s">
        <v>16</v>
      </c>
      <c r="J142" s="179" t="s">
        <v>17</v>
      </c>
      <c r="K142" s="179" t="s">
        <v>15</v>
      </c>
      <c r="L142" s="179" t="s">
        <v>16</v>
      </c>
      <c r="M142" s="179" t="s">
        <v>17</v>
      </c>
      <c r="N142" s="179" t="s">
        <v>15</v>
      </c>
      <c r="O142" s="179" t="s">
        <v>16</v>
      </c>
      <c r="P142" s="179" t="s">
        <v>17</v>
      </c>
    </row>
    <row r="143" spans="1:16" ht="13.5" customHeight="1">
      <c r="A143" s="158" t="s">
        <v>135</v>
      </c>
      <c r="B143" s="414" t="s">
        <v>216</v>
      </c>
      <c r="C143" s="160" t="s">
        <v>136</v>
      </c>
      <c r="D143" s="218"/>
      <c r="E143" s="249">
        <v>0</v>
      </c>
      <c r="F143" s="152">
        <v>0</v>
      </c>
      <c r="G143" s="20">
        <f>SUM(E143:F143)</f>
        <v>0</v>
      </c>
      <c r="H143" s="152">
        <v>0</v>
      </c>
      <c r="I143" s="152">
        <v>0</v>
      </c>
      <c r="J143" s="20">
        <f>SUM(H143:I143)</f>
        <v>0</v>
      </c>
      <c r="K143" s="16">
        <v>34</v>
      </c>
      <c r="L143" s="16">
        <v>28</v>
      </c>
      <c r="M143" s="20">
        <f>SUM(K143:L143)</f>
        <v>62</v>
      </c>
      <c r="N143" s="16">
        <f>SUM(H143,K143)</f>
        <v>34</v>
      </c>
      <c r="O143" s="16">
        <f>SUM(I143,L143)</f>
        <v>28</v>
      </c>
      <c r="P143" s="153">
        <f>SUM(N143:O143)</f>
        <v>62</v>
      </c>
    </row>
    <row r="144" spans="1:16" ht="21.75" customHeight="1" thickBot="1">
      <c r="A144" s="29" t="s">
        <v>54</v>
      </c>
      <c r="B144" s="416" t="s">
        <v>216</v>
      </c>
      <c r="C144" s="149" t="s">
        <v>136</v>
      </c>
      <c r="D144" s="250"/>
      <c r="E144" s="246">
        <v>0</v>
      </c>
      <c r="F144" s="63">
        <v>0</v>
      </c>
      <c r="G144" s="155">
        <f>SUM(E144:F144)</f>
        <v>0</v>
      </c>
      <c r="H144" s="63">
        <v>0</v>
      </c>
      <c r="I144" s="63">
        <v>0</v>
      </c>
      <c r="J144" s="65">
        <f>SUM(H144:I144)</f>
        <v>0</v>
      </c>
      <c r="K144" s="19">
        <v>61</v>
      </c>
      <c r="L144" s="19">
        <v>14</v>
      </c>
      <c r="M144" s="155">
        <f>SUM(K144:L144)</f>
        <v>75</v>
      </c>
      <c r="N144" s="150">
        <f>SUM(H144,K144)</f>
        <v>61</v>
      </c>
      <c r="O144" s="150">
        <f>SUM(I144,L144)</f>
        <v>14</v>
      </c>
      <c r="P144" s="151">
        <f>SUM(N144:O144)</f>
        <v>75</v>
      </c>
    </row>
    <row r="145" spans="1:16" ht="13.5" thickBot="1">
      <c r="A145" s="555" t="s">
        <v>34</v>
      </c>
      <c r="B145" s="555"/>
      <c r="C145" s="555"/>
      <c r="D145" s="556"/>
      <c r="E145" s="181">
        <f aca="true" t="shared" si="36" ref="E145:P145">SUM(E143:E144)</f>
        <v>0</v>
      </c>
      <c r="F145" s="181">
        <f t="shared" si="36"/>
        <v>0</v>
      </c>
      <c r="G145" s="181">
        <f t="shared" si="36"/>
        <v>0</v>
      </c>
      <c r="H145" s="181">
        <f t="shared" si="36"/>
        <v>0</v>
      </c>
      <c r="I145" s="181">
        <f t="shared" si="36"/>
        <v>0</v>
      </c>
      <c r="J145" s="181">
        <f t="shared" si="36"/>
        <v>0</v>
      </c>
      <c r="K145" s="181">
        <f t="shared" si="36"/>
        <v>95</v>
      </c>
      <c r="L145" s="181">
        <f t="shared" si="36"/>
        <v>42</v>
      </c>
      <c r="M145" s="181">
        <f t="shared" si="36"/>
        <v>137</v>
      </c>
      <c r="N145" s="181">
        <f t="shared" si="36"/>
        <v>95</v>
      </c>
      <c r="O145" s="181">
        <f t="shared" si="36"/>
        <v>42</v>
      </c>
      <c r="P145" s="181">
        <f t="shared" si="36"/>
        <v>137</v>
      </c>
    </row>
    <row r="146" spans="1:16" ht="13.5" thickBot="1">
      <c r="A146" s="74"/>
      <c r="B146" s="74"/>
      <c r="C146" s="74"/>
      <c r="D146" s="74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</row>
    <row r="147" spans="1:16" ht="14.25" customHeight="1" thickBot="1">
      <c r="A147" s="567" t="s">
        <v>134</v>
      </c>
      <c r="B147" s="567"/>
      <c r="C147" s="567"/>
      <c r="D147" s="567"/>
      <c r="E147" s="567"/>
      <c r="F147" s="567"/>
      <c r="G147" s="567"/>
      <c r="H147" s="584" t="s">
        <v>6</v>
      </c>
      <c r="I147" s="584"/>
      <c r="J147" s="584"/>
      <c r="K147" s="584"/>
      <c r="L147" s="584"/>
      <c r="M147" s="584"/>
      <c r="N147" s="584"/>
      <c r="O147" s="584"/>
      <c r="P147" s="584"/>
    </row>
    <row r="148" spans="1:16" ht="13.5" thickBot="1">
      <c r="A148" s="177" t="s">
        <v>7</v>
      </c>
      <c r="B148" s="176" t="s">
        <v>51</v>
      </c>
      <c r="C148" s="177" t="s">
        <v>9</v>
      </c>
      <c r="D148" s="177"/>
      <c r="E148" s="570" t="s">
        <v>10</v>
      </c>
      <c r="F148" s="570"/>
      <c r="G148" s="570"/>
      <c r="H148" s="576" t="s">
        <v>11</v>
      </c>
      <c r="I148" s="570"/>
      <c r="J148" s="570"/>
      <c r="K148" s="570" t="s">
        <v>12</v>
      </c>
      <c r="L148" s="570"/>
      <c r="M148" s="570"/>
      <c r="N148" s="570" t="s">
        <v>13</v>
      </c>
      <c r="O148" s="570"/>
      <c r="P148" s="570"/>
    </row>
    <row r="149" spans="1:16" ht="13.5" thickBot="1">
      <c r="A149" s="177" t="s">
        <v>14</v>
      </c>
      <c r="B149" s="314"/>
      <c r="C149" s="314"/>
      <c r="D149" s="313"/>
      <c r="E149" s="315" t="s">
        <v>15</v>
      </c>
      <c r="F149" s="315" t="s">
        <v>16</v>
      </c>
      <c r="G149" s="315" t="s">
        <v>17</v>
      </c>
      <c r="H149" s="315" t="s">
        <v>15</v>
      </c>
      <c r="I149" s="315" t="s">
        <v>16</v>
      </c>
      <c r="J149" s="315" t="s">
        <v>17</v>
      </c>
      <c r="K149" s="315" t="s">
        <v>15</v>
      </c>
      <c r="L149" s="315" t="s">
        <v>16</v>
      </c>
      <c r="M149" s="315" t="s">
        <v>17</v>
      </c>
      <c r="N149" s="315" t="s">
        <v>15</v>
      </c>
      <c r="O149" s="315" t="s">
        <v>16</v>
      </c>
      <c r="P149" s="315" t="s">
        <v>17</v>
      </c>
    </row>
    <row r="150" spans="1:16" ht="12.75">
      <c r="A150" s="40" t="s">
        <v>135</v>
      </c>
      <c r="B150" s="414" t="s">
        <v>217</v>
      </c>
      <c r="C150" s="116" t="s">
        <v>137</v>
      </c>
      <c r="D150" s="396"/>
      <c r="E150" s="397">
        <v>0</v>
      </c>
      <c r="F150" s="109">
        <v>0</v>
      </c>
      <c r="G150" s="109">
        <f aca="true" t="shared" si="37" ref="G150:G155">SUM(E150:F150)</f>
        <v>0</v>
      </c>
      <c r="H150" s="109">
        <v>0</v>
      </c>
      <c r="I150" s="109">
        <v>0</v>
      </c>
      <c r="J150" s="109">
        <f aca="true" t="shared" si="38" ref="J150:J155">SUM(H150:I150)</f>
        <v>0</v>
      </c>
      <c r="K150" s="109">
        <v>55</v>
      </c>
      <c r="L150" s="109">
        <v>16</v>
      </c>
      <c r="M150" s="109">
        <f aca="true" t="shared" si="39" ref="M150:M155">SUM(K150:L150)</f>
        <v>71</v>
      </c>
      <c r="N150" s="109">
        <f aca="true" t="shared" si="40" ref="N150:O155">SUM(H150,K150)</f>
        <v>55</v>
      </c>
      <c r="O150" s="109">
        <f t="shared" si="40"/>
        <v>16</v>
      </c>
      <c r="P150" s="157">
        <f aca="true" t="shared" si="41" ref="P150:P155">SUM(N150:O150)</f>
        <v>71</v>
      </c>
    </row>
    <row r="151" spans="1:16" ht="12.75">
      <c r="A151" s="38" t="s">
        <v>172</v>
      </c>
      <c r="B151" s="414" t="s">
        <v>217</v>
      </c>
      <c r="C151" s="11" t="s">
        <v>137</v>
      </c>
      <c r="D151" s="398"/>
      <c r="E151" s="343">
        <v>0</v>
      </c>
      <c r="F151" s="58">
        <v>0</v>
      </c>
      <c r="G151" s="109">
        <f t="shared" si="37"/>
        <v>0</v>
      </c>
      <c r="H151" s="58">
        <v>6</v>
      </c>
      <c r="I151" s="58">
        <v>6</v>
      </c>
      <c r="J151" s="109">
        <f t="shared" si="38"/>
        <v>12</v>
      </c>
      <c r="K151" s="58">
        <v>0</v>
      </c>
      <c r="L151" s="58">
        <v>8</v>
      </c>
      <c r="M151" s="109">
        <f t="shared" si="39"/>
        <v>8</v>
      </c>
      <c r="N151" s="109">
        <f t="shared" si="40"/>
        <v>6</v>
      </c>
      <c r="O151" s="109">
        <f t="shared" si="40"/>
        <v>14</v>
      </c>
      <c r="P151" s="210">
        <f t="shared" si="41"/>
        <v>20</v>
      </c>
    </row>
    <row r="152" spans="1:16" ht="12.75">
      <c r="A152" s="38" t="s">
        <v>138</v>
      </c>
      <c r="B152" s="414" t="s">
        <v>217</v>
      </c>
      <c r="C152" s="11" t="s">
        <v>137</v>
      </c>
      <c r="D152" s="398"/>
      <c r="E152" s="343">
        <v>0</v>
      </c>
      <c r="F152" s="58">
        <v>0</v>
      </c>
      <c r="G152" s="109">
        <f t="shared" si="37"/>
        <v>0</v>
      </c>
      <c r="H152" s="58">
        <v>0</v>
      </c>
      <c r="I152" s="58">
        <v>0</v>
      </c>
      <c r="J152" s="109">
        <f t="shared" si="38"/>
        <v>0</v>
      </c>
      <c r="K152" s="58">
        <v>14</v>
      </c>
      <c r="L152" s="58">
        <v>12</v>
      </c>
      <c r="M152" s="109">
        <f t="shared" si="39"/>
        <v>26</v>
      </c>
      <c r="N152" s="109">
        <f t="shared" si="40"/>
        <v>14</v>
      </c>
      <c r="O152" s="109">
        <f t="shared" si="40"/>
        <v>12</v>
      </c>
      <c r="P152" s="210">
        <f t="shared" si="41"/>
        <v>26</v>
      </c>
    </row>
    <row r="153" spans="1:53" s="8" customFormat="1" ht="25.5">
      <c r="A153" s="38" t="s">
        <v>139</v>
      </c>
      <c r="B153" s="408" t="s">
        <v>217</v>
      </c>
      <c r="C153" s="11" t="s">
        <v>137</v>
      </c>
      <c r="D153" s="398"/>
      <c r="E153" s="343">
        <v>0</v>
      </c>
      <c r="F153" s="58">
        <v>0</v>
      </c>
      <c r="G153" s="109">
        <f t="shared" si="37"/>
        <v>0</v>
      </c>
      <c r="H153" s="58">
        <v>0</v>
      </c>
      <c r="I153" s="58">
        <v>0</v>
      </c>
      <c r="J153" s="109">
        <f t="shared" si="38"/>
        <v>0</v>
      </c>
      <c r="K153" s="58">
        <v>14</v>
      </c>
      <c r="L153" s="58">
        <v>12</v>
      </c>
      <c r="M153" s="109">
        <f t="shared" si="39"/>
        <v>26</v>
      </c>
      <c r="N153" s="109">
        <f t="shared" si="40"/>
        <v>14</v>
      </c>
      <c r="O153" s="109">
        <f t="shared" si="40"/>
        <v>12</v>
      </c>
      <c r="P153" s="210">
        <f t="shared" si="41"/>
        <v>26</v>
      </c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  <c r="AZ153" s="77"/>
      <c r="BA153" s="77"/>
    </row>
    <row r="154" spans="1:16" ht="25.5">
      <c r="A154" s="38" t="s">
        <v>140</v>
      </c>
      <c r="B154" s="408" t="s">
        <v>217</v>
      </c>
      <c r="C154" s="11" t="s">
        <v>137</v>
      </c>
      <c r="D154" s="398"/>
      <c r="E154" s="343">
        <v>0</v>
      </c>
      <c r="F154" s="58">
        <v>0</v>
      </c>
      <c r="G154" s="109">
        <f t="shared" si="37"/>
        <v>0</v>
      </c>
      <c r="H154" s="58">
        <v>0</v>
      </c>
      <c r="I154" s="58">
        <v>0</v>
      </c>
      <c r="J154" s="109">
        <f t="shared" si="38"/>
        <v>0</v>
      </c>
      <c r="K154" s="58">
        <v>35</v>
      </c>
      <c r="L154" s="58">
        <v>15</v>
      </c>
      <c r="M154" s="109">
        <f t="shared" si="39"/>
        <v>50</v>
      </c>
      <c r="N154" s="109">
        <f t="shared" si="40"/>
        <v>35</v>
      </c>
      <c r="O154" s="109">
        <f t="shared" si="40"/>
        <v>15</v>
      </c>
      <c r="P154" s="210">
        <f t="shared" si="41"/>
        <v>50</v>
      </c>
    </row>
    <row r="155" spans="1:16" ht="27" customHeight="1" thickBot="1">
      <c r="A155" s="409" t="s">
        <v>54</v>
      </c>
      <c r="B155" s="415" t="s">
        <v>217</v>
      </c>
      <c r="C155" s="410" t="s">
        <v>137</v>
      </c>
      <c r="D155" s="411"/>
      <c r="E155" s="412">
        <v>0</v>
      </c>
      <c r="F155" s="296">
        <v>0</v>
      </c>
      <c r="G155" s="456">
        <f t="shared" si="37"/>
        <v>0</v>
      </c>
      <c r="H155" s="108">
        <v>0</v>
      </c>
      <c r="I155" s="108">
        <v>0</v>
      </c>
      <c r="J155" s="456">
        <f t="shared" si="38"/>
        <v>0</v>
      </c>
      <c r="K155" s="108">
        <v>92</v>
      </c>
      <c r="L155" s="108">
        <v>18</v>
      </c>
      <c r="M155" s="456">
        <f t="shared" si="39"/>
        <v>110</v>
      </c>
      <c r="N155" s="456">
        <f t="shared" si="40"/>
        <v>92</v>
      </c>
      <c r="O155" s="456">
        <f t="shared" si="40"/>
        <v>18</v>
      </c>
      <c r="P155" s="299">
        <f t="shared" si="41"/>
        <v>110</v>
      </c>
    </row>
    <row r="156" spans="1:16" ht="13.5" customHeight="1" thickBot="1">
      <c r="A156" s="563" t="s">
        <v>34</v>
      </c>
      <c r="B156" s="563"/>
      <c r="C156" s="563"/>
      <c r="D156" s="564"/>
      <c r="E156" s="413">
        <f aca="true" t="shared" si="42" ref="E156:P156">SUM(E150:E155)</f>
        <v>0</v>
      </c>
      <c r="F156" s="413">
        <f t="shared" si="42"/>
        <v>0</v>
      </c>
      <c r="G156" s="359">
        <f t="shared" si="42"/>
        <v>0</v>
      </c>
      <c r="H156" s="359">
        <f t="shared" si="42"/>
        <v>6</v>
      </c>
      <c r="I156" s="359">
        <f t="shared" si="42"/>
        <v>6</v>
      </c>
      <c r="J156" s="359">
        <f t="shared" si="42"/>
        <v>12</v>
      </c>
      <c r="K156" s="359">
        <f t="shared" si="42"/>
        <v>210</v>
      </c>
      <c r="L156" s="359">
        <f t="shared" si="42"/>
        <v>81</v>
      </c>
      <c r="M156" s="359">
        <f t="shared" si="42"/>
        <v>291</v>
      </c>
      <c r="N156" s="359">
        <f t="shared" si="42"/>
        <v>216</v>
      </c>
      <c r="O156" s="359">
        <f t="shared" si="42"/>
        <v>87</v>
      </c>
      <c r="P156" s="413">
        <f t="shared" si="42"/>
        <v>303</v>
      </c>
    </row>
    <row r="157" spans="1:53" s="8" customFormat="1" ht="12.75">
      <c r="A157" s="74"/>
      <c r="B157" s="74"/>
      <c r="C157" s="74"/>
      <c r="D157" s="74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  <c r="AN157" s="77"/>
      <c r="AO157" s="77"/>
      <c r="AP157" s="77"/>
      <c r="AQ157" s="77"/>
      <c r="AR157" s="77"/>
      <c r="AS157" s="77"/>
      <c r="AT157" s="77"/>
      <c r="AU157" s="77"/>
      <c r="AV157" s="77"/>
      <c r="AW157" s="77"/>
      <c r="AX157" s="77"/>
      <c r="AY157" s="77"/>
      <c r="AZ157" s="77"/>
      <c r="BA157" s="77"/>
    </row>
    <row r="158" ht="15.75" thickBot="1"/>
    <row r="159" spans="1:53" s="8" customFormat="1" ht="13.5" thickBot="1">
      <c r="A159" s="182" t="s">
        <v>14</v>
      </c>
      <c r="B159" s="178"/>
      <c r="C159" s="178" t="s">
        <v>9</v>
      </c>
      <c r="D159" s="178"/>
      <c r="E159" s="179" t="s">
        <v>15</v>
      </c>
      <c r="F159" s="179" t="s">
        <v>16</v>
      </c>
      <c r="G159" s="179" t="s">
        <v>17</v>
      </c>
      <c r="H159" s="179" t="s">
        <v>15</v>
      </c>
      <c r="I159" s="179" t="s">
        <v>16</v>
      </c>
      <c r="J159" s="179" t="s">
        <v>17</v>
      </c>
      <c r="K159" s="179" t="s">
        <v>15</v>
      </c>
      <c r="L159" s="179" t="s">
        <v>16</v>
      </c>
      <c r="M159" s="179" t="s">
        <v>17</v>
      </c>
      <c r="N159" s="179" t="s">
        <v>15</v>
      </c>
      <c r="O159" s="179" t="s">
        <v>16</v>
      </c>
      <c r="P159" s="179" t="s">
        <v>17</v>
      </c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77"/>
      <c r="AS159" s="77"/>
      <c r="AT159" s="77"/>
      <c r="AU159" s="77"/>
      <c r="AV159" s="77"/>
      <c r="AW159" s="77"/>
      <c r="AX159" s="77"/>
      <c r="AY159" s="77"/>
      <c r="AZ159" s="77"/>
      <c r="BA159" s="77"/>
    </row>
    <row r="160" spans="1:53" s="8" customFormat="1" ht="26.25" thickBot="1">
      <c r="A160" s="55" t="s">
        <v>208</v>
      </c>
      <c r="B160" s="83" t="s">
        <v>207</v>
      </c>
      <c r="C160" s="84" t="s">
        <v>200</v>
      </c>
      <c r="D160" s="85"/>
      <c r="E160" s="136">
        <v>0</v>
      </c>
      <c r="F160" s="57">
        <v>0</v>
      </c>
      <c r="G160" s="57">
        <f>SUM(E160:F160)</f>
        <v>0</v>
      </c>
      <c r="H160" s="193">
        <v>0</v>
      </c>
      <c r="I160" s="194">
        <v>0</v>
      </c>
      <c r="J160" s="195">
        <f>SUM(H160:I160)</f>
        <v>0</v>
      </c>
      <c r="K160" s="31">
        <v>8</v>
      </c>
      <c r="L160" s="31">
        <v>5</v>
      </c>
      <c r="M160" s="31">
        <f>SUM(K160:L160)</f>
        <v>13</v>
      </c>
      <c r="N160" s="46">
        <f>SUM(H160,K160)</f>
        <v>8</v>
      </c>
      <c r="O160" s="46">
        <f>SUM(I160,L160)</f>
        <v>5</v>
      </c>
      <c r="P160" s="32">
        <f>SUM(N160:O160)</f>
        <v>13</v>
      </c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  <c r="AN160" s="77"/>
      <c r="AO160" s="77"/>
      <c r="AP160" s="77"/>
      <c r="AQ160" s="77"/>
      <c r="AR160" s="77"/>
      <c r="AS160" s="77"/>
      <c r="AT160" s="77"/>
      <c r="AU160" s="77"/>
      <c r="AV160" s="77"/>
      <c r="AW160" s="77"/>
      <c r="AX160" s="77"/>
      <c r="AY160" s="77"/>
      <c r="AZ160" s="77"/>
      <c r="BA160" s="77"/>
    </row>
    <row r="161" spans="1:53" s="8" customFormat="1" ht="13.5" thickBot="1">
      <c r="A161" s="555" t="s">
        <v>34</v>
      </c>
      <c r="B161" s="555"/>
      <c r="C161" s="555"/>
      <c r="D161" s="555"/>
      <c r="E161" s="181">
        <f>SUM(E160)</f>
        <v>0</v>
      </c>
      <c r="F161" s="181">
        <f aca="true" t="shared" si="43" ref="F161:N161">F160</f>
        <v>0</v>
      </c>
      <c r="G161" s="181">
        <f t="shared" si="43"/>
        <v>0</v>
      </c>
      <c r="H161" s="181">
        <f t="shared" si="43"/>
        <v>0</v>
      </c>
      <c r="I161" s="181">
        <f t="shared" si="43"/>
        <v>0</v>
      </c>
      <c r="J161" s="181">
        <f>J160</f>
        <v>0</v>
      </c>
      <c r="K161" s="181">
        <f>K160</f>
        <v>8</v>
      </c>
      <c r="L161" s="181">
        <f>L160</f>
        <v>5</v>
      </c>
      <c r="M161" s="181">
        <f>M160</f>
        <v>13</v>
      </c>
      <c r="N161" s="181">
        <f t="shared" si="43"/>
        <v>8</v>
      </c>
      <c r="O161" s="181">
        <f>O160</f>
        <v>5</v>
      </c>
      <c r="P161" s="181">
        <f>P160</f>
        <v>13</v>
      </c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N161" s="77"/>
      <c r="AO161" s="77"/>
      <c r="AP161" s="77"/>
      <c r="AQ161" s="77"/>
      <c r="AR161" s="77"/>
      <c r="AS161" s="77"/>
      <c r="AT161" s="77"/>
      <c r="AU161" s="77"/>
      <c r="AV161" s="77"/>
      <c r="AW161" s="77"/>
      <c r="AX161" s="77"/>
      <c r="AY161" s="77"/>
      <c r="AZ161" s="77"/>
      <c r="BA161" s="77"/>
    </row>
    <row r="162" spans="1:53" s="8" customFormat="1" ht="12.75">
      <c r="A162" s="76"/>
      <c r="B162" s="76"/>
      <c r="C162" s="76"/>
      <c r="D162" s="76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  <c r="AO162" s="77"/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  <c r="AZ162" s="77"/>
      <c r="BA162" s="77"/>
    </row>
    <row r="163" spans="1:16" ht="13.5" thickBot="1">
      <c r="A163" s="74"/>
      <c r="B163" s="74"/>
      <c r="C163" s="74"/>
      <c r="D163" s="74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</row>
    <row r="164" spans="1:16" ht="13.5" thickBot="1">
      <c r="A164" s="559" t="s">
        <v>157</v>
      </c>
      <c r="B164" s="559"/>
      <c r="C164" s="559"/>
      <c r="D164" s="559"/>
      <c r="E164" s="67">
        <f aca="true" t="shared" si="44" ref="E164:P164">E27+E38+E54+E77+E84+E100+E109+E117+E138+E145+E156+E161</f>
        <v>1528</v>
      </c>
      <c r="F164" s="67">
        <f t="shared" si="44"/>
        <v>1353</v>
      </c>
      <c r="G164" s="67">
        <f t="shared" si="44"/>
        <v>2881</v>
      </c>
      <c r="H164" s="67">
        <f t="shared" si="44"/>
        <v>1248</v>
      </c>
      <c r="I164" s="67">
        <f t="shared" si="44"/>
        <v>1063</v>
      </c>
      <c r="J164" s="67">
        <f t="shared" si="44"/>
        <v>2311</v>
      </c>
      <c r="K164" s="67">
        <f t="shared" si="44"/>
        <v>9578</v>
      </c>
      <c r="L164" s="67">
        <f t="shared" si="44"/>
        <v>8650</v>
      </c>
      <c r="M164" s="67">
        <f t="shared" si="44"/>
        <v>18228</v>
      </c>
      <c r="N164" s="67">
        <f t="shared" si="44"/>
        <v>10826</v>
      </c>
      <c r="O164" s="67">
        <f t="shared" si="44"/>
        <v>9713</v>
      </c>
      <c r="P164" s="67">
        <f t="shared" si="44"/>
        <v>20539</v>
      </c>
    </row>
    <row r="165" spans="1:16" ht="12.75">
      <c r="A165" s="69"/>
      <c r="B165" s="69"/>
      <c r="C165" s="69"/>
      <c r="D165" s="69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</row>
    <row r="166" spans="1:16" ht="21" thickBot="1">
      <c r="A166" s="585" t="s">
        <v>194</v>
      </c>
      <c r="B166" s="585"/>
      <c r="C166" s="585"/>
      <c r="D166" s="585"/>
      <c r="E166" s="585"/>
      <c r="F166" s="585"/>
      <c r="G166" s="585"/>
      <c r="H166" s="585"/>
      <c r="I166" s="585"/>
      <c r="J166" s="585"/>
      <c r="K166" s="585"/>
      <c r="L166" s="585"/>
      <c r="M166" s="585"/>
      <c r="N166" s="585"/>
      <c r="O166" s="585"/>
      <c r="P166" s="585"/>
    </row>
    <row r="167" spans="1:16" ht="13.5" thickBot="1">
      <c r="A167" s="567" t="s">
        <v>113</v>
      </c>
      <c r="B167" s="567"/>
      <c r="C167" s="567"/>
      <c r="D167" s="567"/>
      <c r="E167" s="567"/>
      <c r="F167" s="567"/>
      <c r="G167" s="567"/>
      <c r="H167" s="577" t="s">
        <v>6</v>
      </c>
      <c r="I167" s="577"/>
      <c r="J167" s="577"/>
      <c r="K167" s="577"/>
      <c r="L167" s="577"/>
      <c r="M167" s="577"/>
      <c r="N167" s="577"/>
      <c r="O167" s="577"/>
      <c r="P167" s="577"/>
    </row>
    <row r="168" spans="1:16" ht="13.5" thickBot="1">
      <c r="A168" s="175" t="s">
        <v>7</v>
      </c>
      <c r="B168" s="176" t="s">
        <v>51</v>
      </c>
      <c r="C168" s="177" t="s">
        <v>9</v>
      </c>
      <c r="D168" s="177"/>
      <c r="E168" s="570" t="s">
        <v>10</v>
      </c>
      <c r="F168" s="570"/>
      <c r="G168" s="570"/>
      <c r="H168" s="576" t="s">
        <v>11</v>
      </c>
      <c r="I168" s="570"/>
      <c r="J168" s="570"/>
      <c r="K168" s="570" t="s">
        <v>12</v>
      </c>
      <c r="L168" s="570"/>
      <c r="M168" s="570"/>
      <c r="N168" s="570" t="s">
        <v>13</v>
      </c>
      <c r="O168" s="570"/>
      <c r="P168" s="570"/>
    </row>
    <row r="169" spans="1:53" s="8" customFormat="1" ht="13.5" thickBot="1">
      <c r="A169" s="175" t="s">
        <v>14</v>
      </c>
      <c r="B169" s="178"/>
      <c r="C169" s="178"/>
      <c r="D169" s="178"/>
      <c r="E169" s="179" t="s">
        <v>15</v>
      </c>
      <c r="F169" s="179" t="s">
        <v>16</v>
      </c>
      <c r="G169" s="179" t="s">
        <v>17</v>
      </c>
      <c r="H169" s="179" t="s">
        <v>15</v>
      </c>
      <c r="I169" s="179" t="s">
        <v>16</v>
      </c>
      <c r="J169" s="179" t="s">
        <v>17</v>
      </c>
      <c r="K169" s="179" t="s">
        <v>15</v>
      </c>
      <c r="L169" s="179" t="s">
        <v>16</v>
      </c>
      <c r="M169" s="179" t="s">
        <v>17</v>
      </c>
      <c r="N169" s="179" t="s">
        <v>15</v>
      </c>
      <c r="O169" s="179" t="s">
        <v>16</v>
      </c>
      <c r="P169" s="179" t="s">
        <v>17</v>
      </c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  <c r="AN169" s="77"/>
      <c r="AO169" s="77"/>
      <c r="AP169" s="77"/>
      <c r="AQ169" s="77"/>
      <c r="AR169" s="77"/>
      <c r="AS169" s="77"/>
      <c r="AT169" s="77"/>
      <c r="AU169" s="77"/>
      <c r="AV169" s="77"/>
      <c r="AW169" s="77"/>
      <c r="AX169" s="77"/>
      <c r="AY169" s="77"/>
      <c r="AZ169" s="77"/>
      <c r="BA169" s="77"/>
    </row>
    <row r="170" spans="1:16" ht="39" thickBot="1">
      <c r="A170" s="163" t="s">
        <v>143</v>
      </c>
      <c r="B170" s="72" t="s">
        <v>84</v>
      </c>
      <c r="C170" s="5" t="s">
        <v>118</v>
      </c>
      <c r="D170" s="164"/>
      <c r="E170" s="31">
        <v>18</v>
      </c>
      <c r="F170" s="31">
        <v>11</v>
      </c>
      <c r="G170" s="31">
        <f>SUM(E170:F170)</f>
        <v>29</v>
      </c>
      <c r="H170" s="197">
        <v>11</v>
      </c>
      <c r="I170" s="197">
        <v>8</v>
      </c>
      <c r="J170" s="197">
        <f>SUM(H170,I170)</f>
        <v>19</v>
      </c>
      <c r="K170" s="31">
        <v>19</v>
      </c>
      <c r="L170" s="31">
        <v>18</v>
      </c>
      <c r="M170" s="31">
        <f>SUM(K170:L170)</f>
        <v>37</v>
      </c>
      <c r="N170" s="31">
        <f>SUM(H170,K170)</f>
        <v>30</v>
      </c>
      <c r="O170" s="31">
        <f>SUM(I170,L170)</f>
        <v>26</v>
      </c>
      <c r="P170" s="32">
        <f>SUM(N170:O170)</f>
        <v>56</v>
      </c>
    </row>
    <row r="171" spans="1:16" ht="13.5" thickBot="1">
      <c r="A171" s="555" t="s">
        <v>34</v>
      </c>
      <c r="B171" s="555"/>
      <c r="C171" s="555"/>
      <c r="D171" s="555"/>
      <c r="E171" s="181">
        <f>E170</f>
        <v>18</v>
      </c>
      <c r="F171" s="181">
        <f>F170</f>
        <v>11</v>
      </c>
      <c r="G171" s="181">
        <f>G170</f>
        <v>29</v>
      </c>
      <c r="H171" s="181">
        <f aca="true" t="shared" si="45" ref="H171:O171">H170</f>
        <v>11</v>
      </c>
      <c r="I171" s="181">
        <f t="shared" si="45"/>
        <v>8</v>
      </c>
      <c r="J171" s="181">
        <f t="shared" si="45"/>
        <v>19</v>
      </c>
      <c r="K171" s="181">
        <f t="shared" si="45"/>
        <v>19</v>
      </c>
      <c r="L171" s="181">
        <f t="shared" si="45"/>
        <v>18</v>
      </c>
      <c r="M171" s="181">
        <f>M170</f>
        <v>37</v>
      </c>
      <c r="N171" s="181">
        <f t="shared" si="45"/>
        <v>30</v>
      </c>
      <c r="O171" s="181">
        <f t="shared" si="45"/>
        <v>26</v>
      </c>
      <c r="P171" s="181">
        <f>P170</f>
        <v>56</v>
      </c>
    </row>
    <row r="172" spans="1:16" ht="13.5" thickBot="1">
      <c r="A172" s="69"/>
      <c r="B172" s="69"/>
      <c r="C172" s="69"/>
      <c r="D172" s="69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7"/>
    </row>
    <row r="173" spans="1:16" ht="13.5" thickBot="1">
      <c r="A173" s="567" t="s">
        <v>85</v>
      </c>
      <c r="B173" s="567"/>
      <c r="C173" s="567"/>
      <c r="D173" s="567"/>
      <c r="E173" s="567"/>
      <c r="F173" s="567"/>
      <c r="G173" s="567"/>
      <c r="H173" s="577" t="s">
        <v>6</v>
      </c>
      <c r="I173" s="577"/>
      <c r="J173" s="577"/>
      <c r="K173" s="577"/>
      <c r="L173" s="577"/>
      <c r="M173" s="577"/>
      <c r="N173" s="577"/>
      <c r="O173" s="577"/>
      <c r="P173" s="577"/>
    </row>
    <row r="174" spans="1:16" ht="13.5" thickBot="1">
      <c r="A174" s="175" t="s">
        <v>7</v>
      </c>
      <c r="B174" s="176" t="s">
        <v>51</v>
      </c>
      <c r="C174" s="177" t="s">
        <v>9</v>
      </c>
      <c r="D174" s="177"/>
      <c r="E174" s="570" t="s">
        <v>10</v>
      </c>
      <c r="F174" s="570"/>
      <c r="G174" s="570"/>
      <c r="H174" s="576" t="s">
        <v>11</v>
      </c>
      <c r="I174" s="570"/>
      <c r="J174" s="570"/>
      <c r="K174" s="570" t="s">
        <v>12</v>
      </c>
      <c r="L174" s="570"/>
      <c r="M174" s="570"/>
      <c r="N174" s="570" t="s">
        <v>13</v>
      </c>
      <c r="O174" s="570"/>
      <c r="P174" s="570"/>
    </row>
    <row r="175" spans="1:16" ht="13.5" thickBot="1">
      <c r="A175" s="175" t="s">
        <v>14</v>
      </c>
      <c r="B175" s="178"/>
      <c r="C175" s="178"/>
      <c r="D175" s="178"/>
      <c r="E175" s="179" t="s">
        <v>15</v>
      </c>
      <c r="F175" s="179" t="s">
        <v>16</v>
      </c>
      <c r="G175" s="179" t="s">
        <v>17</v>
      </c>
      <c r="H175" s="179" t="s">
        <v>15</v>
      </c>
      <c r="I175" s="179" t="s">
        <v>16</v>
      </c>
      <c r="J175" s="179" t="s">
        <v>17</v>
      </c>
      <c r="K175" s="179" t="s">
        <v>15</v>
      </c>
      <c r="L175" s="179" t="s">
        <v>16</v>
      </c>
      <c r="M175" s="179" t="s">
        <v>17</v>
      </c>
      <c r="N175" s="179" t="s">
        <v>15</v>
      </c>
      <c r="O175" s="179" t="s">
        <v>16</v>
      </c>
      <c r="P175" s="179" t="s">
        <v>17</v>
      </c>
    </row>
    <row r="176" spans="1:16" ht="13.5" thickBot="1">
      <c r="A176" s="163" t="s">
        <v>209</v>
      </c>
      <c r="B176" s="72" t="s">
        <v>144</v>
      </c>
      <c r="C176" s="5" t="s">
        <v>87</v>
      </c>
      <c r="D176" s="164"/>
      <c r="E176" s="31">
        <v>11</v>
      </c>
      <c r="F176" s="31">
        <v>5</v>
      </c>
      <c r="G176" s="45">
        <f>SUM(E176:F176)</f>
        <v>16</v>
      </c>
      <c r="H176" s="31">
        <v>11</v>
      </c>
      <c r="I176" s="45">
        <v>5</v>
      </c>
      <c r="J176" s="57">
        <f>SUM(H176,I176)</f>
        <v>16</v>
      </c>
      <c r="K176" s="46">
        <v>15</v>
      </c>
      <c r="L176" s="46">
        <v>21</v>
      </c>
      <c r="M176" s="31">
        <f>SUM(K176,L176)</f>
        <v>36</v>
      </c>
      <c r="N176" s="46">
        <f>SUM(H176,K176)</f>
        <v>26</v>
      </c>
      <c r="O176" s="46">
        <f>SUM(I176,L176)</f>
        <v>26</v>
      </c>
      <c r="P176" s="32">
        <f>SUM(N176:O176)</f>
        <v>52</v>
      </c>
    </row>
    <row r="177" spans="1:53" s="141" customFormat="1" ht="13.5" thickBot="1">
      <c r="A177" s="556" t="s">
        <v>34</v>
      </c>
      <c r="B177" s="620"/>
      <c r="C177" s="620"/>
      <c r="D177" s="621"/>
      <c r="E177" s="525">
        <f>E176</f>
        <v>11</v>
      </c>
      <c r="F177" s="525">
        <f aca="true" t="shared" si="46" ref="F177:O177">F176</f>
        <v>5</v>
      </c>
      <c r="G177" s="525">
        <f>G176</f>
        <v>16</v>
      </c>
      <c r="H177" s="525">
        <f t="shared" si="46"/>
        <v>11</v>
      </c>
      <c r="I177" s="525">
        <f t="shared" si="46"/>
        <v>5</v>
      </c>
      <c r="J177" s="525">
        <f>J176</f>
        <v>16</v>
      </c>
      <c r="K177" s="525">
        <f t="shared" si="46"/>
        <v>15</v>
      </c>
      <c r="L177" s="525">
        <f t="shared" si="46"/>
        <v>21</v>
      </c>
      <c r="M177" s="525">
        <f t="shared" si="46"/>
        <v>36</v>
      </c>
      <c r="N177" s="525">
        <f t="shared" si="46"/>
        <v>26</v>
      </c>
      <c r="O177" s="525">
        <f t="shared" si="46"/>
        <v>26</v>
      </c>
      <c r="P177" s="526">
        <f>P176</f>
        <v>52</v>
      </c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</row>
    <row r="178" spans="1:53" s="141" customFormat="1" ht="13.5" thickBot="1">
      <c r="A178" s="69"/>
      <c r="B178" s="69"/>
      <c r="C178" s="69"/>
      <c r="D178" s="69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  <c r="AY178" s="70"/>
      <c r="AZ178" s="70"/>
      <c r="BA178" s="70"/>
    </row>
    <row r="179" spans="1:16" ht="13.5" thickBot="1">
      <c r="A179" s="567" t="s">
        <v>134</v>
      </c>
      <c r="B179" s="567"/>
      <c r="C179" s="567"/>
      <c r="D179" s="567"/>
      <c r="E179" s="567"/>
      <c r="F179" s="567"/>
      <c r="G179" s="567"/>
      <c r="H179" s="577" t="s">
        <v>6</v>
      </c>
      <c r="I179" s="577"/>
      <c r="J179" s="577"/>
      <c r="K179" s="577"/>
      <c r="L179" s="577"/>
      <c r="M179" s="577"/>
      <c r="N179" s="577"/>
      <c r="O179" s="577"/>
      <c r="P179" s="577"/>
    </row>
    <row r="180" spans="1:16" ht="13.5" thickBot="1">
      <c r="A180" s="175" t="s">
        <v>7</v>
      </c>
      <c r="B180" s="176" t="s">
        <v>51</v>
      </c>
      <c r="C180" s="177" t="s">
        <v>9</v>
      </c>
      <c r="D180" s="177"/>
      <c r="E180" s="570" t="s">
        <v>10</v>
      </c>
      <c r="F180" s="570"/>
      <c r="G180" s="570"/>
      <c r="H180" s="576" t="s">
        <v>11</v>
      </c>
      <c r="I180" s="570"/>
      <c r="J180" s="570"/>
      <c r="K180" s="570" t="s">
        <v>12</v>
      </c>
      <c r="L180" s="570"/>
      <c r="M180" s="570"/>
      <c r="N180" s="570" t="s">
        <v>13</v>
      </c>
      <c r="O180" s="570"/>
      <c r="P180" s="570"/>
    </row>
    <row r="181" spans="1:16" ht="13.5" thickBot="1">
      <c r="A181" s="175" t="s">
        <v>14</v>
      </c>
      <c r="B181" s="178"/>
      <c r="C181" s="178"/>
      <c r="D181" s="178"/>
      <c r="E181" s="179" t="s">
        <v>15</v>
      </c>
      <c r="F181" s="179" t="s">
        <v>16</v>
      </c>
      <c r="G181" s="179" t="s">
        <v>17</v>
      </c>
      <c r="H181" s="179" t="s">
        <v>15</v>
      </c>
      <c r="I181" s="179" t="s">
        <v>16</v>
      </c>
      <c r="J181" s="179" t="s">
        <v>17</v>
      </c>
      <c r="K181" s="179" t="s">
        <v>15</v>
      </c>
      <c r="L181" s="179" t="s">
        <v>16</v>
      </c>
      <c r="M181" s="179" t="s">
        <v>17</v>
      </c>
      <c r="N181" s="179" t="s">
        <v>15</v>
      </c>
      <c r="O181" s="179" t="s">
        <v>16</v>
      </c>
      <c r="P181" s="179" t="s">
        <v>17</v>
      </c>
    </row>
    <row r="182" spans="1:16" ht="25.5">
      <c r="A182" s="200" t="s">
        <v>145</v>
      </c>
      <c r="B182" s="201" t="s">
        <v>146</v>
      </c>
      <c r="C182" s="189" t="s">
        <v>118</v>
      </c>
      <c r="D182" s="146"/>
      <c r="E182" s="46">
        <v>15</v>
      </c>
      <c r="F182" s="45">
        <v>5</v>
      </c>
      <c r="G182" s="45">
        <f>SUM(E182:F182)</f>
        <v>20</v>
      </c>
      <c r="H182" s="45">
        <v>14</v>
      </c>
      <c r="I182" s="45">
        <v>3</v>
      </c>
      <c r="J182" s="45">
        <f>SUM(H182:I182)</f>
        <v>17</v>
      </c>
      <c r="K182" s="46">
        <v>21</v>
      </c>
      <c r="L182" s="46">
        <v>17</v>
      </c>
      <c r="M182" s="45">
        <f>SUM(K182:L182)</f>
        <v>38</v>
      </c>
      <c r="N182" s="46">
        <f aca="true" t="shared" si="47" ref="N182:O184">SUM(H182,K182)</f>
        <v>35</v>
      </c>
      <c r="O182" s="46">
        <f t="shared" si="47"/>
        <v>20</v>
      </c>
      <c r="P182" s="117">
        <f>SUM(N182:O182)</f>
        <v>55</v>
      </c>
    </row>
    <row r="183" spans="1:16" ht="25.5">
      <c r="A183" s="287" t="s">
        <v>147</v>
      </c>
      <c r="B183" s="165" t="s">
        <v>146</v>
      </c>
      <c r="C183" s="144" t="s">
        <v>118</v>
      </c>
      <c r="D183" s="68"/>
      <c r="E183" s="47">
        <v>13</v>
      </c>
      <c r="F183" s="59">
        <v>4</v>
      </c>
      <c r="G183" s="45">
        <f>SUM(E183:F183)</f>
        <v>17</v>
      </c>
      <c r="H183" s="48">
        <v>11</v>
      </c>
      <c r="I183" s="59">
        <v>4</v>
      </c>
      <c r="J183" s="48">
        <f>SUM(H183:I183)</f>
        <v>15</v>
      </c>
      <c r="K183" s="47">
        <v>5</v>
      </c>
      <c r="L183" s="47">
        <v>19</v>
      </c>
      <c r="M183" s="48">
        <f>SUM(K183:L183)</f>
        <v>24</v>
      </c>
      <c r="N183" s="47">
        <f t="shared" si="47"/>
        <v>16</v>
      </c>
      <c r="O183" s="47">
        <f t="shared" si="47"/>
        <v>23</v>
      </c>
      <c r="P183" s="49">
        <f>SUM(N183:O183)</f>
        <v>39</v>
      </c>
    </row>
    <row r="184" spans="1:16" ht="23.25" thickBot="1">
      <c r="A184" s="29" t="s">
        <v>163</v>
      </c>
      <c r="B184" s="198" t="s">
        <v>146</v>
      </c>
      <c r="C184" s="166" t="s">
        <v>118</v>
      </c>
      <c r="D184" s="161"/>
      <c r="E184" s="66">
        <v>5</v>
      </c>
      <c r="F184" s="199">
        <v>8</v>
      </c>
      <c r="G184" s="119">
        <f>SUM(E184:F184)</f>
        <v>13</v>
      </c>
      <c r="H184" s="119">
        <v>5</v>
      </c>
      <c r="I184" s="199">
        <v>9</v>
      </c>
      <c r="J184" s="119">
        <f>SUM(H184:I184)</f>
        <v>14</v>
      </c>
      <c r="K184" s="66">
        <v>12</v>
      </c>
      <c r="L184" s="66">
        <v>18</v>
      </c>
      <c r="M184" s="119">
        <f>SUM(K184:L184)</f>
        <v>30</v>
      </c>
      <c r="N184" s="66">
        <f t="shared" si="47"/>
        <v>17</v>
      </c>
      <c r="O184" s="66">
        <f t="shared" si="47"/>
        <v>27</v>
      </c>
      <c r="P184" s="120">
        <f>SUM(N184:O184)</f>
        <v>44</v>
      </c>
    </row>
    <row r="185" spans="1:53" s="141" customFormat="1" ht="13.5" thickBot="1">
      <c r="A185" s="555" t="s">
        <v>34</v>
      </c>
      <c r="B185" s="555"/>
      <c r="C185" s="555"/>
      <c r="D185" s="555"/>
      <c r="E185" s="181">
        <f>SUM(E182:E184)</f>
        <v>33</v>
      </c>
      <c r="F185" s="181">
        <f>SUM(F182:F184)</f>
        <v>17</v>
      </c>
      <c r="G185" s="181">
        <f>SUM(G182:G184)</f>
        <v>50</v>
      </c>
      <c r="H185" s="181">
        <f aca="true" t="shared" si="48" ref="H185:P185">SUM(H182:H184)</f>
        <v>30</v>
      </c>
      <c r="I185" s="181">
        <f t="shared" si="48"/>
        <v>16</v>
      </c>
      <c r="J185" s="181">
        <f t="shared" si="48"/>
        <v>46</v>
      </c>
      <c r="K185" s="181">
        <f t="shared" si="48"/>
        <v>38</v>
      </c>
      <c r="L185" s="181">
        <f t="shared" si="48"/>
        <v>54</v>
      </c>
      <c r="M185" s="181">
        <f t="shared" si="48"/>
        <v>92</v>
      </c>
      <c r="N185" s="181">
        <f>SUM(N182:N184)</f>
        <v>68</v>
      </c>
      <c r="O185" s="181">
        <f>SUM(O182:O184)</f>
        <v>70</v>
      </c>
      <c r="P185" s="181">
        <f t="shared" si="48"/>
        <v>138</v>
      </c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  <c r="AY185" s="70"/>
      <c r="AZ185" s="70"/>
      <c r="BA185" s="70"/>
    </row>
    <row r="186" spans="1:53" s="141" customFormat="1" ht="12.75">
      <c r="A186" s="69"/>
      <c r="B186" s="69"/>
      <c r="C186" s="69"/>
      <c r="D186" s="69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</row>
    <row r="187" spans="1:16" ht="13.5" thickBot="1">
      <c r="A187" s="69"/>
      <c r="B187" s="69"/>
      <c r="C187" s="69"/>
      <c r="D187" s="69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</row>
    <row r="188" spans="1:16" ht="13.5" thickBot="1">
      <c r="A188" s="567" t="s">
        <v>134</v>
      </c>
      <c r="B188" s="567"/>
      <c r="C188" s="567"/>
      <c r="D188" s="567"/>
      <c r="E188" s="567"/>
      <c r="F188" s="567"/>
      <c r="G188" s="567"/>
      <c r="H188" s="577" t="s">
        <v>6</v>
      </c>
      <c r="I188" s="577"/>
      <c r="J188" s="577"/>
      <c r="K188" s="577"/>
      <c r="L188" s="577"/>
      <c r="M188" s="577"/>
      <c r="N188" s="577"/>
      <c r="O188" s="577"/>
      <c r="P188" s="577"/>
    </row>
    <row r="189" spans="1:53" s="8" customFormat="1" ht="13.5" thickBot="1">
      <c r="A189" s="175" t="s">
        <v>7</v>
      </c>
      <c r="B189" s="176" t="s">
        <v>51</v>
      </c>
      <c r="C189" s="177" t="s">
        <v>9</v>
      </c>
      <c r="D189" s="177"/>
      <c r="E189" s="570" t="s">
        <v>10</v>
      </c>
      <c r="F189" s="570"/>
      <c r="G189" s="570"/>
      <c r="H189" s="576" t="s">
        <v>11</v>
      </c>
      <c r="I189" s="570"/>
      <c r="J189" s="570"/>
      <c r="K189" s="570" t="s">
        <v>12</v>
      </c>
      <c r="L189" s="570"/>
      <c r="M189" s="570"/>
      <c r="N189" s="570" t="s">
        <v>13</v>
      </c>
      <c r="O189" s="570"/>
      <c r="P189" s="570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  <c r="AD189" s="77"/>
      <c r="AE189" s="77"/>
      <c r="AF189" s="77"/>
      <c r="AG189" s="77"/>
      <c r="AH189" s="77"/>
      <c r="AI189" s="77"/>
      <c r="AJ189" s="77"/>
      <c r="AK189" s="77"/>
      <c r="AL189" s="77"/>
      <c r="AM189" s="77"/>
      <c r="AN189" s="77"/>
      <c r="AO189" s="77"/>
      <c r="AP189" s="77"/>
      <c r="AQ189" s="77"/>
      <c r="AR189" s="77"/>
      <c r="AS189" s="77"/>
      <c r="AT189" s="77"/>
      <c r="AU189" s="77"/>
      <c r="AV189" s="77"/>
      <c r="AW189" s="77"/>
      <c r="AX189" s="77"/>
      <c r="AY189" s="77"/>
      <c r="AZ189" s="77"/>
      <c r="BA189" s="77"/>
    </row>
    <row r="190" spans="1:16" ht="18.75" customHeight="1" thickBot="1">
      <c r="A190" s="175" t="s">
        <v>14</v>
      </c>
      <c r="B190" s="178"/>
      <c r="C190" s="178"/>
      <c r="D190" s="178"/>
      <c r="E190" s="179" t="s">
        <v>15</v>
      </c>
      <c r="F190" s="179" t="s">
        <v>16</v>
      </c>
      <c r="G190" s="179" t="s">
        <v>17</v>
      </c>
      <c r="H190" s="179" t="s">
        <v>15</v>
      </c>
      <c r="I190" s="179" t="s">
        <v>16</v>
      </c>
      <c r="J190" s="179" t="s">
        <v>17</v>
      </c>
      <c r="K190" s="179" t="s">
        <v>15</v>
      </c>
      <c r="L190" s="179" t="s">
        <v>16</v>
      </c>
      <c r="M190" s="179" t="s">
        <v>17</v>
      </c>
      <c r="N190" s="179" t="s">
        <v>15</v>
      </c>
      <c r="O190" s="179" t="s">
        <v>16</v>
      </c>
      <c r="P190" s="179" t="s">
        <v>17</v>
      </c>
    </row>
    <row r="191" spans="1:16" ht="23.25" thickBot="1">
      <c r="A191" s="163" t="s">
        <v>81</v>
      </c>
      <c r="B191" s="202" t="s">
        <v>154</v>
      </c>
      <c r="C191" s="5" t="s">
        <v>118</v>
      </c>
      <c r="D191" s="168"/>
      <c r="E191" s="203">
        <v>30</v>
      </c>
      <c r="F191" s="31">
        <v>30</v>
      </c>
      <c r="G191" s="31">
        <f>SUM(E191:F191)</f>
        <v>60</v>
      </c>
      <c r="H191" s="31">
        <v>15</v>
      </c>
      <c r="I191" s="31">
        <v>16</v>
      </c>
      <c r="J191" s="45">
        <f>SUM(H191:I191)</f>
        <v>31</v>
      </c>
      <c r="K191" s="31">
        <v>33</v>
      </c>
      <c r="L191" s="31">
        <v>51</v>
      </c>
      <c r="M191" s="31">
        <f>SUM(K191:L191)</f>
        <v>84</v>
      </c>
      <c r="N191" s="31">
        <f>SUM(H191,K191)</f>
        <v>48</v>
      </c>
      <c r="O191" s="31">
        <f>SUM(I191,L191)</f>
        <v>67</v>
      </c>
      <c r="P191" s="32">
        <f>SUM(N191:O191)</f>
        <v>115</v>
      </c>
    </row>
    <row r="192" spans="1:16" ht="13.5" thickBot="1">
      <c r="A192" s="555" t="s">
        <v>34</v>
      </c>
      <c r="B192" s="555"/>
      <c r="C192" s="555"/>
      <c r="D192" s="555"/>
      <c r="E192" s="204">
        <f>E191</f>
        <v>30</v>
      </c>
      <c r="F192" s="181">
        <f aca="true" t="shared" si="49" ref="F192:P192">F191</f>
        <v>30</v>
      </c>
      <c r="G192" s="181">
        <f t="shared" si="49"/>
        <v>60</v>
      </c>
      <c r="H192" s="181">
        <f t="shared" si="49"/>
        <v>15</v>
      </c>
      <c r="I192" s="181">
        <f t="shared" si="49"/>
        <v>16</v>
      </c>
      <c r="J192" s="181">
        <f t="shared" si="49"/>
        <v>31</v>
      </c>
      <c r="K192" s="181">
        <f t="shared" si="49"/>
        <v>33</v>
      </c>
      <c r="L192" s="181">
        <f t="shared" si="49"/>
        <v>51</v>
      </c>
      <c r="M192" s="181">
        <f t="shared" si="49"/>
        <v>84</v>
      </c>
      <c r="N192" s="181">
        <f t="shared" si="49"/>
        <v>48</v>
      </c>
      <c r="O192" s="181">
        <f t="shared" si="49"/>
        <v>67</v>
      </c>
      <c r="P192" s="181">
        <f t="shared" si="49"/>
        <v>115</v>
      </c>
    </row>
    <row r="193" spans="1:16" ht="12.75">
      <c r="A193" s="69"/>
      <c r="B193" s="69"/>
      <c r="C193" s="69"/>
      <c r="D193" s="69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</row>
    <row r="194" spans="1:16" ht="13.5" thickBot="1">
      <c r="A194" s="69"/>
      <c r="B194" s="69"/>
      <c r="C194" s="69"/>
      <c r="D194" s="69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</row>
    <row r="195" spans="1:53" s="141" customFormat="1" ht="13.5" thickBot="1">
      <c r="A195" s="567" t="s">
        <v>134</v>
      </c>
      <c r="B195" s="567"/>
      <c r="C195" s="567"/>
      <c r="D195" s="567"/>
      <c r="E195" s="567"/>
      <c r="F195" s="567"/>
      <c r="G195" s="567"/>
      <c r="H195" s="577" t="s">
        <v>6</v>
      </c>
      <c r="I195" s="577"/>
      <c r="J195" s="577"/>
      <c r="K195" s="577"/>
      <c r="L195" s="577"/>
      <c r="M195" s="577"/>
      <c r="N195" s="577"/>
      <c r="O195" s="577"/>
      <c r="P195" s="577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</row>
    <row r="196" spans="1:53" s="141" customFormat="1" ht="13.5" thickBot="1">
      <c r="A196" s="175" t="s">
        <v>14</v>
      </c>
      <c r="B196" s="178"/>
      <c r="C196" s="178"/>
      <c r="D196" s="178"/>
      <c r="E196" s="179" t="s">
        <v>15</v>
      </c>
      <c r="F196" s="179" t="s">
        <v>16</v>
      </c>
      <c r="G196" s="179" t="s">
        <v>17</v>
      </c>
      <c r="H196" s="179" t="s">
        <v>15</v>
      </c>
      <c r="I196" s="179" t="s">
        <v>16</v>
      </c>
      <c r="J196" s="179" t="s">
        <v>17</v>
      </c>
      <c r="K196" s="179" t="s">
        <v>15</v>
      </c>
      <c r="L196" s="179" t="s">
        <v>16</v>
      </c>
      <c r="M196" s="179" t="s">
        <v>17</v>
      </c>
      <c r="N196" s="179" t="s">
        <v>15</v>
      </c>
      <c r="O196" s="179" t="s">
        <v>16</v>
      </c>
      <c r="P196" s="179" t="s">
        <v>17</v>
      </c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  <c r="AY196" s="70"/>
      <c r="AZ196" s="70"/>
      <c r="BA196" s="70"/>
    </row>
    <row r="197" spans="1:53" s="141" customFormat="1" ht="26.25" thickBot="1">
      <c r="A197" s="167" t="s">
        <v>148</v>
      </c>
      <c r="B197" s="268" t="s">
        <v>149</v>
      </c>
      <c r="C197" s="189" t="s">
        <v>118</v>
      </c>
      <c r="D197" s="168"/>
      <c r="E197" s="57">
        <v>13</v>
      </c>
      <c r="F197" s="57">
        <v>14</v>
      </c>
      <c r="G197" s="31">
        <f>SUM(E197:F197)</f>
        <v>27</v>
      </c>
      <c r="H197" s="57">
        <v>12</v>
      </c>
      <c r="I197" s="57">
        <v>14</v>
      </c>
      <c r="J197" s="57">
        <f>SUM(H197,I197)</f>
        <v>26</v>
      </c>
      <c r="K197" s="57">
        <v>29</v>
      </c>
      <c r="L197" s="57">
        <v>33</v>
      </c>
      <c r="M197" s="57">
        <f>SUM(K197:L197)</f>
        <v>62</v>
      </c>
      <c r="N197" s="46">
        <f>H197+K197</f>
        <v>41</v>
      </c>
      <c r="O197" s="46">
        <f>I197+L197</f>
        <v>47</v>
      </c>
      <c r="P197" s="137">
        <f>SUM(N197:O197)</f>
        <v>88</v>
      </c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  <c r="AY197" s="70"/>
      <c r="AZ197" s="70"/>
      <c r="BA197" s="70"/>
    </row>
    <row r="198" spans="1:16" ht="13.5" thickBot="1">
      <c r="A198" s="583" t="s">
        <v>160</v>
      </c>
      <c r="B198" s="583"/>
      <c r="C198" s="583"/>
      <c r="D198" s="583"/>
      <c r="E198" s="181">
        <f>E197</f>
        <v>13</v>
      </c>
      <c r="F198" s="181">
        <f aca="true" t="shared" si="50" ref="F198:N198">F197</f>
        <v>14</v>
      </c>
      <c r="G198" s="181">
        <f t="shared" si="50"/>
        <v>27</v>
      </c>
      <c r="H198" s="181">
        <f t="shared" si="50"/>
        <v>12</v>
      </c>
      <c r="I198" s="181">
        <f t="shared" si="50"/>
        <v>14</v>
      </c>
      <c r="J198" s="181">
        <f t="shared" si="50"/>
        <v>26</v>
      </c>
      <c r="K198" s="181">
        <f t="shared" si="50"/>
        <v>29</v>
      </c>
      <c r="L198" s="181">
        <f t="shared" si="50"/>
        <v>33</v>
      </c>
      <c r="M198" s="181">
        <f t="shared" si="50"/>
        <v>62</v>
      </c>
      <c r="N198" s="181">
        <f t="shared" si="50"/>
        <v>41</v>
      </c>
      <c r="O198" s="181">
        <f>O197</f>
        <v>47</v>
      </c>
      <c r="P198" s="181">
        <f>P197</f>
        <v>88</v>
      </c>
    </row>
    <row r="199" spans="1:16" ht="12.75">
      <c r="A199" s="506"/>
      <c r="B199" s="506"/>
      <c r="C199" s="506"/>
      <c r="D199" s="506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</row>
    <row r="200" spans="1:16" ht="12.75">
      <c r="A200" s="69"/>
      <c r="B200" s="69"/>
      <c r="C200" s="69"/>
      <c r="D200" s="69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</row>
    <row r="201" spans="1:16" ht="12.75">
      <c r="A201" s="69"/>
      <c r="B201" s="69"/>
      <c r="C201" s="69"/>
      <c r="D201" s="69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</row>
    <row r="202" spans="1:16" ht="13.5" thickBot="1">
      <c r="A202" s="69"/>
      <c r="B202" s="69"/>
      <c r="C202" s="69"/>
      <c r="D202" s="69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</row>
    <row r="203" spans="1:16" ht="13.5" thickBot="1">
      <c r="A203" s="567" t="s">
        <v>134</v>
      </c>
      <c r="B203" s="567"/>
      <c r="C203" s="567"/>
      <c r="D203" s="567"/>
      <c r="E203" s="567"/>
      <c r="F203" s="567"/>
      <c r="G203" s="567"/>
      <c r="H203" s="577" t="s">
        <v>6</v>
      </c>
      <c r="I203" s="577"/>
      <c r="J203" s="577"/>
      <c r="K203" s="577"/>
      <c r="L203" s="577"/>
      <c r="M203" s="577"/>
      <c r="N203" s="577"/>
      <c r="O203" s="577"/>
      <c r="P203" s="577"/>
    </row>
    <row r="204" spans="1:16" ht="13.5" thickBot="1">
      <c r="A204" s="175" t="s">
        <v>14</v>
      </c>
      <c r="B204" s="178"/>
      <c r="C204" s="178"/>
      <c r="D204" s="178"/>
      <c r="E204" s="179" t="s">
        <v>15</v>
      </c>
      <c r="F204" s="179" t="s">
        <v>16</v>
      </c>
      <c r="G204" s="179" t="s">
        <v>17</v>
      </c>
      <c r="H204" s="179" t="s">
        <v>15</v>
      </c>
      <c r="I204" s="179" t="s">
        <v>16</v>
      </c>
      <c r="J204" s="179" t="s">
        <v>17</v>
      </c>
      <c r="K204" s="179" t="s">
        <v>15</v>
      </c>
      <c r="L204" s="179" t="s">
        <v>16</v>
      </c>
      <c r="M204" s="179" t="s">
        <v>17</v>
      </c>
      <c r="N204" s="179" t="s">
        <v>15</v>
      </c>
      <c r="O204" s="179" t="s">
        <v>16</v>
      </c>
      <c r="P204" s="179" t="s">
        <v>17</v>
      </c>
    </row>
    <row r="205" spans="1:16" ht="26.25" thickBot="1">
      <c r="A205" s="167" t="s">
        <v>150</v>
      </c>
      <c r="B205" s="126" t="s">
        <v>142</v>
      </c>
      <c r="C205" s="189" t="s">
        <v>118</v>
      </c>
      <c r="D205" s="168"/>
      <c r="E205" s="57">
        <v>0</v>
      </c>
      <c r="F205" s="57">
        <v>0</v>
      </c>
      <c r="G205" s="31">
        <f>SUM(E205:F205)</f>
        <v>0</v>
      </c>
      <c r="H205" s="57">
        <v>0</v>
      </c>
      <c r="I205" s="57">
        <v>0</v>
      </c>
      <c r="J205" s="57">
        <f>SUM(H205:I205)</f>
        <v>0</v>
      </c>
      <c r="K205" s="57">
        <v>17</v>
      </c>
      <c r="L205" s="57">
        <v>8</v>
      </c>
      <c r="M205" s="57">
        <f>SUM(K205:L205)</f>
        <v>25</v>
      </c>
      <c r="N205" s="46">
        <f>SUM(H205,K205)</f>
        <v>17</v>
      </c>
      <c r="O205" s="46">
        <f>SUM(I205,L205)</f>
        <v>8</v>
      </c>
      <c r="P205" s="137">
        <f>SUM(N205:O205)</f>
        <v>25</v>
      </c>
    </row>
    <row r="206" spans="1:16" ht="13.5" thickBot="1">
      <c r="A206" s="555" t="s">
        <v>161</v>
      </c>
      <c r="B206" s="555"/>
      <c r="C206" s="555"/>
      <c r="D206" s="555"/>
      <c r="E206" s="181">
        <f aca="true" t="shared" si="51" ref="E206:P206">E205</f>
        <v>0</v>
      </c>
      <c r="F206" s="181">
        <f t="shared" si="51"/>
        <v>0</v>
      </c>
      <c r="G206" s="181">
        <f t="shared" si="51"/>
        <v>0</v>
      </c>
      <c r="H206" s="181">
        <f t="shared" si="51"/>
        <v>0</v>
      </c>
      <c r="I206" s="181">
        <f t="shared" si="51"/>
        <v>0</v>
      </c>
      <c r="J206" s="181">
        <f t="shared" si="51"/>
        <v>0</v>
      </c>
      <c r="K206" s="181">
        <f t="shared" si="51"/>
        <v>17</v>
      </c>
      <c r="L206" s="181">
        <f t="shared" si="51"/>
        <v>8</v>
      </c>
      <c r="M206" s="181">
        <f t="shared" si="51"/>
        <v>25</v>
      </c>
      <c r="N206" s="181">
        <f t="shared" si="51"/>
        <v>17</v>
      </c>
      <c r="O206" s="181">
        <f t="shared" si="51"/>
        <v>8</v>
      </c>
      <c r="P206" s="181">
        <f t="shared" si="51"/>
        <v>25</v>
      </c>
    </row>
    <row r="207" spans="1:16" ht="12.75">
      <c r="A207" s="76"/>
      <c r="B207" s="76"/>
      <c r="C207" s="76"/>
      <c r="D207" s="76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</row>
    <row r="208" spans="1:16" ht="13.5" thickBot="1">
      <c r="A208" s="76"/>
      <c r="B208" s="76"/>
      <c r="C208" s="76"/>
      <c r="D208" s="76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</row>
    <row r="209" spans="1:16" ht="13.5" thickBot="1">
      <c r="A209" s="557" t="s">
        <v>158</v>
      </c>
      <c r="B209" s="557"/>
      <c r="C209" s="557"/>
      <c r="D209" s="557"/>
      <c r="E209" s="67">
        <f aca="true" t="shared" si="52" ref="E209:P209">E171+E177+E185+E192+E198+E206</f>
        <v>105</v>
      </c>
      <c r="F209" s="67">
        <f t="shared" si="52"/>
        <v>77</v>
      </c>
      <c r="G209" s="67">
        <f t="shared" si="52"/>
        <v>182</v>
      </c>
      <c r="H209" s="67">
        <f t="shared" si="52"/>
        <v>79</v>
      </c>
      <c r="I209" s="67">
        <f t="shared" si="52"/>
        <v>59</v>
      </c>
      <c r="J209" s="67">
        <f t="shared" si="52"/>
        <v>138</v>
      </c>
      <c r="K209" s="67">
        <f t="shared" si="52"/>
        <v>151</v>
      </c>
      <c r="L209" s="67">
        <f t="shared" si="52"/>
        <v>185</v>
      </c>
      <c r="M209" s="67">
        <f t="shared" si="52"/>
        <v>336</v>
      </c>
      <c r="N209" s="67">
        <f t="shared" si="52"/>
        <v>230</v>
      </c>
      <c r="O209" s="67">
        <f t="shared" si="52"/>
        <v>244</v>
      </c>
      <c r="P209" s="67">
        <f t="shared" si="52"/>
        <v>474</v>
      </c>
    </row>
    <row r="210" spans="1:16" ht="12.75">
      <c r="A210" s="74"/>
      <c r="B210" s="74"/>
      <c r="C210" s="74"/>
      <c r="D210" s="74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</row>
    <row r="211" spans="1:16" ht="13.5" customHeight="1" thickBot="1">
      <c r="A211" s="156"/>
      <c r="B211" s="74"/>
      <c r="C211" s="74"/>
      <c r="D211" s="74"/>
      <c r="E211" s="169"/>
      <c r="F211" s="169"/>
      <c r="G211" s="169"/>
      <c r="H211" s="169"/>
      <c r="I211" s="169"/>
      <c r="J211" s="169"/>
      <c r="K211" s="169"/>
      <c r="L211" s="169"/>
      <c r="M211" s="169"/>
      <c r="N211" s="169"/>
      <c r="O211" s="169"/>
      <c r="P211" s="169"/>
    </row>
    <row r="212" spans="1:16" ht="13.5" thickBot="1">
      <c r="A212" s="558" t="s">
        <v>157</v>
      </c>
      <c r="B212" s="578"/>
      <c r="C212" s="578"/>
      <c r="D212" s="579"/>
      <c r="E212" s="67">
        <f aca="true" t="shared" si="53" ref="E212:P212">SUM(E164)</f>
        <v>1528</v>
      </c>
      <c r="F212" s="67">
        <f t="shared" si="53"/>
        <v>1353</v>
      </c>
      <c r="G212" s="67">
        <f t="shared" si="53"/>
        <v>2881</v>
      </c>
      <c r="H212" s="67">
        <f t="shared" si="53"/>
        <v>1248</v>
      </c>
      <c r="I212" s="67">
        <f t="shared" si="53"/>
        <v>1063</v>
      </c>
      <c r="J212" s="67">
        <f t="shared" si="53"/>
        <v>2311</v>
      </c>
      <c r="K212" s="67">
        <f t="shared" si="53"/>
        <v>9578</v>
      </c>
      <c r="L212" s="67">
        <f t="shared" si="53"/>
        <v>8650</v>
      </c>
      <c r="M212" s="67">
        <f t="shared" si="53"/>
        <v>18228</v>
      </c>
      <c r="N212" s="67">
        <f t="shared" si="53"/>
        <v>10826</v>
      </c>
      <c r="O212" s="67">
        <f t="shared" si="53"/>
        <v>9713</v>
      </c>
      <c r="P212" s="67">
        <f t="shared" si="53"/>
        <v>20539</v>
      </c>
    </row>
    <row r="213" spans="1:16" ht="13.5" thickBot="1">
      <c r="A213" s="76"/>
      <c r="B213" s="76"/>
      <c r="C213" s="76"/>
      <c r="D213" s="76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</row>
    <row r="214" spans="1:16" ht="13.5" thickBot="1">
      <c r="A214" s="558" t="s">
        <v>158</v>
      </c>
      <c r="B214" s="578"/>
      <c r="C214" s="578"/>
      <c r="D214" s="579"/>
      <c r="E214" s="67">
        <f>SUM(E209)</f>
        <v>105</v>
      </c>
      <c r="F214" s="67">
        <f aca="true" t="shared" si="54" ref="F214:P214">SUM(F209)</f>
        <v>77</v>
      </c>
      <c r="G214" s="67">
        <f t="shared" si="54"/>
        <v>182</v>
      </c>
      <c r="H214" s="67">
        <f t="shared" si="54"/>
        <v>79</v>
      </c>
      <c r="I214" s="67">
        <f t="shared" si="54"/>
        <v>59</v>
      </c>
      <c r="J214" s="67">
        <f t="shared" si="54"/>
        <v>138</v>
      </c>
      <c r="K214" s="67">
        <f>SUM(K209)</f>
        <v>151</v>
      </c>
      <c r="L214" s="67">
        <f t="shared" si="54"/>
        <v>185</v>
      </c>
      <c r="M214" s="67">
        <f t="shared" si="54"/>
        <v>336</v>
      </c>
      <c r="N214" s="67">
        <f t="shared" si="54"/>
        <v>230</v>
      </c>
      <c r="O214" s="67">
        <f t="shared" si="54"/>
        <v>244</v>
      </c>
      <c r="P214" s="67">
        <f t="shared" si="54"/>
        <v>474</v>
      </c>
    </row>
    <row r="215" spans="1:16" ht="15.75" customHeight="1" thickBot="1">
      <c r="A215" s="74"/>
      <c r="B215" s="74"/>
      <c r="C215" s="74"/>
      <c r="D215" s="74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</row>
    <row r="216" spans="1:16" ht="15.75" thickBot="1">
      <c r="A216" s="580" t="s">
        <v>237</v>
      </c>
      <c r="B216" s="581"/>
      <c r="C216" s="581"/>
      <c r="D216" s="582"/>
      <c r="E216" s="67">
        <f>SUM(E212+E214)</f>
        <v>1633</v>
      </c>
      <c r="F216" s="67">
        <f aca="true" t="shared" si="55" ref="F216:O216">SUM(F212+F214)</f>
        <v>1430</v>
      </c>
      <c r="G216" s="67">
        <f t="shared" si="55"/>
        <v>3063</v>
      </c>
      <c r="H216" s="67">
        <f t="shared" si="55"/>
        <v>1327</v>
      </c>
      <c r="I216" s="67">
        <f t="shared" si="55"/>
        <v>1122</v>
      </c>
      <c r="J216" s="67">
        <f t="shared" si="55"/>
        <v>2449</v>
      </c>
      <c r="K216" s="67">
        <f t="shared" si="55"/>
        <v>9729</v>
      </c>
      <c r="L216" s="67">
        <f t="shared" si="55"/>
        <v>8835</v>
      </c>
      <c r="M216" s="67">
        <f t="shared" si="55"/>
        <v>18564</v>
      </c>
      <c r="N216" s="67">
        <f t="shared" si="55"/>
        <v>11056</v>
      </c>
      <c r="O216" s="67">
        <f t="shared" si="55"/>
        <v>9957</v>
      </c>
      <c r="P216" s="67">
        <f>SUM(P212+P214)</f>
        <v>21013</v>
      </c>
    </row>
    <row r="217" spans="1:16" ht="18.75">
      <c r="A217" s="100"/>
      <c r="B217" s="170"/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</row>
    <row r="218" spans="1:16" ht="15">
      <c r="A218" s="92"/>
      <c r="B218" s="93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</row>
    <row r="219" spans="1:2" ht="15">
      <c r="A219" s="92"/>
      <c r="B219" s="307"/>
    </row>
    <row r="220" ht="15">
      <c r="A220" s="92"/>
    </row>
    <row r="221" spans="1:5" ht="15">
      <c r="A221" s="92"/>
      <c r="E221" s="8" t="s">
        <v>201</v>
      </c>
    </row>
    <row r="222" ht="15">
      <c r="A222" s="92"/>
    </row>
    <row r="223" ht="15">
      <c r="A223" s="92"/>
    </row>
    <row r="224" ht="15">
      <c r="A224" s="92"/>
    </row>
    <row r="225" ht="15">
      <c r="A225" s="92"/>
    </row>
    <row r="226" ht="15">
      <c r="A226" s="92"/>
    </row>
    <row r="227" ht="15">
      <c r="A227" s="92"/>
    </row>
    <row r="228" ht="15">
      <c r="A228" s="92"/>
    </row>
    <row r="229" ht="15">
      <c r="A229" s="92"/>
    </row>
    <row r="230" ht="15">
      <c r="A230" s="92"/>
    </row>
    <row r="231" ht="15">
      <c r="A231" s="92"/>
    </row>
    <row r="232" ht="15">
      <c r="A232" s="92"/>
    </row>
    <row r="233" ht="15">
      <c r="A233" s="92"/>
    </row>
    <row r="234" ht="15">
      <c r="A234" s="92"/>
    </row>
    <row r="235" ht="15">
      <c r="A235" s="92"/>
    </row>
    <row r="236" ht="15">
      <c r="A236" s="92"/>
    </row>
    <row r="237" ht="15">
      <c r="A237" s="92"/>
    </row>
    <row r="238" ht="15">
      <c r="A238" s="92"/>
    </row>
    <row r="239" ht="15">
      <c r="A239" s="92"/>
    </row>
  </sheetData>
  <sheetProtection/>
  <mergeCells count="122">
    <mergeCell ref="A6:P6"/>
    <mergeCell ref="A212:D212"/>
    <mergeCell ref="A214:D214"/>
    <mergeCell ref="A216:D216"/>
    <mergeCell ref="A203:G203"/>
    <mergeCell ref="H203:P203"/>
    <mergeCell ref="A206:D206"/>
    <mergeCell ref="A209:D209"/>
    <mergeCell ref="A192:D192"/>
    <mergeCell ref="A195:G195"/>
    <mergeCell ref="K180:M180"/>
    <mergeCell ref="N180:P180"/>
    <mergeCell ref="H195:P195"/>
    <mergeCell ref="A198:D198"/>
    <mergeCell ref="A188:G188"/>
    <mergeCell ref="H188:P188"/>
    <mergeCell ref="E189:G189"/>
    <mergeCell ref="H189:J189"/>
    <mergeCell ref="K189:M189"/>
    <mergeCell ref="N189:P189"/>
    <mergeCell ref="E174:G174"/>
    <mergeCell ref="H174:J174"/>
    <mergeCell ref="K174:M174"/>
    <mergeCell ref="N174:P174"/>
    <mergeCell ref="A185:D185"/>
    <mergeCell ref="A177:D177"/>
    <mergeCell ref="A179:G179"/>
    <mergeCell ref="H179:P179"/>
    <mergeCell ref="E180:G180"/>
    <mergeCell ref="H180:J180"/>
    <mergeCell ref="E168:G168"/>
    <mergeCell ref="H168:J168"/>
    <mergeCell ref="K168:M168"/>
    <mergeCell ref="N168:P168"/>
    <mergeCell ref="A171:D171"/>
    <mergeCell ref="A173:G173"/>
    <mergeCell ref="H173:P173"/>
    <mergeCell ref="H148:J148"/>
    <mergeCell ref="K148:M148"/>
    <mergeCell ref="N148:P148"/>
    <mergeCell ref="A164:D164"/>
    <mergeCell ref="A166:P166"/>
    <mergeCell ref="A167:G167"/>
    <mergeCell ref="H167:P167"/>
    <mergeCell ref="E141:G141"/>
    <mergeCell ref="H141:J141"/>
    <mergeCell ref="K141:M141"/>
    <mergeCell ref="N141:P141"/>
    <mergeCell ref="A156:D156"/>
    <mergeCell ref="A161:D161"/>
    <mergeCell ref="A145:D145"/>
    <mergeCell ref="A147:G147"/>
    <mergeCell ref="H147:P147"/>
    <mergeCell ref="E148:G148"/>
    <mergeCell ref="E128:G128"/>
    <mergeCell ref="H128:J128"/>
    <mergeCell ref="K128:M128"/>
    <mergeCell ref="N128:P128"/>
    <mergeCell ref="A138:D138"/>
    <mergeCell ref="A140:G140"/>
    <mergeCell ref="H140:P140"/>
    <mergeCell ref="E113:G113"/>
    <mergeCell ref="H113:J113"/>
    <mergeCell ref="K113:M113"/>
    <mergeCell ref="N113:P113"/>
    <mergeCell ref="A117:D117"/>
    <mergeCell ref="A127:G127"/>
    <mergeCell ref="H127:P127"/>
    <mergeCell ref="E104:G104"/>
    <mergeCell ref="H104:J104"/>
    <mergeCell ref="K104:M104"/>
    <mergeCell ref="N104:P104"/>
    <mergeCell ref="A109:D109"/>
    <mergeCell ref="A112:G112"/>
    <mergeCell ref="H112:P112"/>
    <mergeCell ref="A100:C100"/>
    <mergeCell ref="A84:D84"/>
    <mergeCell ref="A87:G87"/>
    <mergeCell ref="H87:P87"/>
    <mergeCell ref="A103:G103"/>
    <mergeCell ref="H103:P103"/>
    <mergeCell ref="E81:G81"/>
    <mergeCell ref="H81:J81"/>
    <mergeCell ref="K81:M81"/>
    <mergeCell ref="N81:P81"/>
    <mergeCell ref="E88:G88"/>
    <mergeCell ref="H88:J88"/>
    <mergeCell ref="K88:M88"/>
    <mergeCell ref="N88:P88"/>
    <mergeCell ref="E58:G58"/>
    <mergeCell ref="H58:J58"/>
    <mergeCell ref="K58:M58"/>
    <mergeCell ref="N58:P58"/>
    <mergeCell ref="A77:D77"/>
    <mergeCell ref="A80:G80"/>
    <mergeCell ref="H80:P80"/>
    <mergeCell ref="A38:D38"/>
    <mergeCell ref="A54:D54"/>
    <mergeCell ref="A57:G57"/>
    <mergeCell ref="A41:G41"/>
    <mergeCell ref="H41:P41"/>
    <mergeCell ref="E42:G42"/>
    <mergeCell ref="H42:J42"/>
    <mergeCell ref="K42:M42"/>
    <mergeCell ref="N42:P42"/>
    <mergeCell ref="H57:P57"/>
    <mergeCell ref="N10:P10"/>
    <mergeCell ref="H30:P30"/>
    <mergeCell ref="E31:G31"/>
    <mergeCell ref="H31:J31"/>
    <mergeCell ref="K31:M31"/>
    <mergeCell ref="N31:P31"/>
    <mergeCell ref="A7:P7"/>
    <mergeCell ref="A1:P1"/>
    <mergeCell ref="A4:P4"/>
    <mergeCell ref="A27:C27"/>
    <mergeCell ref="A30:G30"/>
    <mergeCell ref="A9:G9"/>
    <mergeCell ref="H9:P9"/>
    <mergeCell ref="E10:G10"/>
    <mergeCell ref="H10:J10"/>
    <mergeCell ref="K10:M10"/>
  </mergeCells>
  <printOptions/>
  <pageMargins left="0.11811023622047245" right="0" top="0.35433070866141736" bottom="0.15748031496062992" header="0.31496062992125984" footer="0.31496062992125984"/>
  <pageSetup horizontalDpi="600" verticalDpi="600" orientation="landscape" paperSize="125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63"/>
  <sheetViews>
    <sheetView zoomScalePageLayoutView="0" workbookViewId="0" topLeftCell="A46">
      <selection activeCell="H64" sqref="H64"/>
    </sheetView>
  </sheetViews>
  <sheetFormatPr defaultColWidth="11.421875" defaultRowHeight="12.75"/>
  <cols>
    <col min="1" max="1" width="26.57421875" style="171" customWidth="1"/>
    <col min="2" max="2" width="34.28125" style="308" customWidth="1"/>
    <col min="3" max="3" width="12.00390625" style="308" customWidth="1"/>
    <col min="4" max="4" width="1.8515625" style="308" hidden="1" customWidth="1"/>
    <col min="5" max="16" width="6.140625" style="308" customWidth="1"/>
    <col min="17" max="53" width="11.421875" style="307" customWidth="1"/>
    <col min="54" max="16384" width="11.421875" style="308" customWidth="1"/>
  </cols>
  <sheetData>
    <row r="1" spans="1:16" ht="18.75" customHeight="1">
      <c r="A1" s="612" t="s">
        <v>170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  <c r="P1" s="613"/>
    </row>
    <row r="2" spans="1:16" ht="15">
      <c r="A2" s="92" t="s">
        <v>201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ht="10.5" customHeight="1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15.75">
      <c r="A4" s="614" t="s">
        <v>155</v>
      </c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</row>
    <row r="5" spans="1:16" ht="8.25" customHeigh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1:16" ht="8.25" customHeight="1">
      <c r="A6" s="94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</row>
    <row r="7" spans="1:16" ht="20.25" customHeight="1">
      <c r="A7" s="585" t="s">
        <v>187</v>
      </c>
      <c r="B7" s="585"/>
      <c r="C7" s="585"/>
      <c r="D7" s="585"/>
      <c r="E7" s="585"/>
      <c r="F7" s="585"/>
      <c r="G7" s="585"/>
      <c r="H7" s="585"/>
      <c r="I7" s="585"/>
      <c r="J7" s="585"/>
      <c r="K7" s="585"/>
      <c r="L7" s="585"/>
      <c r="M7" s="585"/>
      <c r="N7" s="585"/>
      <c r="O7" s="585"/>
      <c r="P7" s="585"/>
    </row>
    <row r="8" spans="1:16" ht="20.25" customHeight="1">
      <c r="A8" s="585" t="s">
        <v>242</v>
      </c>
      <c r="B8" s="585"/>
      <c r="C8" s="585"/>
      <c r="D8" s="585"/>
      <c r="E8" s="585"/>
      <c r="F8" s="585"/>
      <c r="G8" s="585"/>
      <c r="H8" s="585"/>
      <c r="I8" s="585"/>
      <c r="J8" s="585"/>
      <c r="K8" s="585"/>
      <c r="L8" s="585"/>
      <c r="M8" s="585"/>
      <c r="N8" s="585"/>
      <c r="O8" s="585"/>
      <c r="P8" s="585"/>
    </row>
    <row r="9" spans="1:16" ht="4.5" customHeight="1" thickBot="1">
      <c r="A9" s="100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</row>
    <row r="10" spans="1:16" ht="13.5" thickBot="1">
      <c r="A10" s="567" t="s">
        <v>5</v>
      </c>
      <c r="B10" s="567"/>
      <c r="C10" s="567"/>
      <c r="D10" s="567"/>
      <c r="E10" s="567"/>
      <c r="F10" s="567"/>
      <c r="G10" s="567"/>
      <c r="H10" s="584" t="s">
        <v>6</v>
      </c>
      <c r="I10" s="584"/>
      <c r="J10" s="584"/>
      <c r="K10" s="584"/>
      <c r="L10" s="584"/>
      <c r="M10" s="584"/>
      <c r="N10" s="584"/>
      <c r="O10" s="584"/>
      <c r="P10" s="584"/>
    </row>
    <row r="11" spans="1:16" ht="13.5" thickBot="1">
      <c r="A11" s="177" t="s">
        <v>7</v>
      </c>
      <c r="B11" s="176" t="s">
        <v>51</v>
      </c>
      <c r="C11" s="177" t="s">
        <v>9</v>
      </c>
      <c r="D11" s="313"/>
      <c r="E11" s="570" t="s">
        <v>10</v>
      </c>
      <c r="F11" s="570"/>
      <c r="G11" s="570"/>
      <c r="H11" s="576" t="s">
        <v>11</v>
      </c>
      <c r="I11" s="570"/>
      <c r="J11" s="570"/>
      <c r="K11" s="570" t="s">
        <v>12</v>
      </c>
      <c r="L11" s="570"/>
      <c r="M11" s="570"/>
      <c r="N11" s="570" t="s">
        <v>13</v>
      </c>
      <c r="O11" s="570"/>
      <c r="P11" s="570"/>
    </row>
    <row r="12" spans="1:53" s="352" customFormat="1" ht="13.5" thickBot="1">
      <c r="A12" s="177" t="s">
        <v>45</v>
      </c>
      <c r="B12" s="176" t="s">
        <v>51</v>
      </c>
      <c r="C12" s="177" t="s">
        <v>9</v>
      </c>
      <c r="D12" s="351"/>
      <c r="E12" s="315" t="s">
        <v>15</v>
      </c>
      <c r="F12" s="315" t="s">
        <v>16</v>
      </c>
      <c r="G12" s="315" t="s">
        <v>17</v>
      </c>
      <c r="H12" s="315" t="s">
        <v>15</v>
      </c>
      <c r="I12" s="315" t="s">
        <v>16</v>
      </c>
      <c r="J12" s="315" t="s">
        <v>17</v>
      </c>
      <c r="K12" s="315" t="s">
        <v>15</v>
      </c>
      <c r="L12" s="315" t="s">
        <v>16</v>
      </c>
      <c r="M12" s="315" t="s">
        <v>17</v>
      </c>
      <c r="N12" s="315" t="s">
        <v>15</v>
      </c>
      <c r="O12" s="315" t="s">
        <v>16</v>
      </c>
      <c r="P12" s="315" t="s">
        <v>17</v>
      </c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335"/>
      <c r="AE12" s="335"/>
      <c r="AF12" s="335"/>
      <c r="AG12" s="335"/>
      <c r="AH12" s="335"/>
      <c r="AI12" s="335"/>
      <c r="AJ12" s="335"/>
      <c r="AK12" s="335"/>
      <c r="AL12" s="335"/>
      <c r="AM12" s="335"/>
      <c r="AN12" s="335"/>
      <c r="AO12" s="335"/>
      <c r="AP12" s="335"/>
      <c r="AQ12" s="335"/>
      <c r="AR12" s="335"/>
      <c r="AS12" s="335"/>
      <c r="AT12" s="335"/>
      <c r="AU12" s="335"/>
      <c r="AV12" s="335"/>
      <c r="AW12" s="335"/>
      <c r="AX12" s="335"/>
      <c r="AY12" s="335"/>
      <c r="AZ12" s="335"/>
      <c r="BA12" s="335"/>
    </row>
    <row r="13" spans="1:53" s="336" customFormat="1" ht="12.75">
      <c r="A13" s="353" t="s">
        <v>46</v>
      </c>
      <c r="B13" s="354" t="s">
        <v>27</v>
      </c>
      <c r="C13" s="355" t="s">
        <v>21</v>
      </c>
      <c r="D13" s="356"/>
      <c r="E13" s="357">
        <v>0</v>
      </c>
      <c r="F13" s="280">
        <v>0</v>
      </c>
      <c r="G13" s="280">
        <f>SUM(E13:F13)</f>
        <v>0</v>
      </c>
      <c r="H13" s="280">
        <v>0</v>
      </c>
      <c r="I13" s="280">
        <v>0</v>
      </c>
      <c r="J13" s="280">
        <f>SUM(H13:I13)</f>
        <v>0</v>
      </c>
      <c r="K13" s="280">
        <v>5</v>
      </c>
      <c r="L13" s="280">
        <v>4</v>
      </c>
      <c r="M13" s="280">
        <f>SUM(K13:L13)</f>
        <v>9</v>
      </c>
      <c r="N13" s="280">
        <f>SUM(H13,K13)</f>
        <v>5</v>
      </c>
      <c r="O13" s="280">
        <f>SUM(I13,L13)</f>
        <v>4</v>
      </c>
      <c r="P13" s="340">
        <f>SUM(N13:O13)</f>
        <v>9</v>
      </c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  <c r="AK13" s="335"/>
      <c r="AL13" s="335"/>
      <c r="AM13" s="335"/>
      <c r="AN13" s="335"/>
      <c r="AO13" s="335"/>
      <c r="AP13" s="335"/>
      <c r="AQ13" s="335"/>
      <c r="AR13" s="335"/>
      <c r="AS13" s="335"/>
      <c r="AT13" s="335"/>
      <c r="AU13" s="335"/>
      <c r="AV13" s="335"/>
      <c r="AW13" s="335"/>
      <c r="AX13" s="335"/>
      <c r="AY13" s="335"/>
      <c r="AZ13" s="335"/>
      <c r="BA13" s="335"/>
    </row>
    <row r="14" spans="1:53" s="336" customFormat="1" ht="13.5" thickBot="1">
      <c r="A14" s="15" t="s">
        <v>41</v>
      </c>
      <c r="B14" s="50" t="s">
        <v>33</v>
      </c>
      <c r="C14" s="198" t="s">
        <v>21</v>
      </c>
      <c r="D14" s="358"/>
      <c r="E14" s="239">
        <v>0</v>
      </c>
      <c r="F14" s="456">
        <v>0</v>
      </c>
      <c r="G14" s="109">
        <f>SUM(E14:F14)</f>
        <v>0</v>
      </c>
      <c r="H14" s="456">
        <v>0</v>
      </c>
      <c r="I14" s="456">
        <v>0</v>
      </c>
      <c r="J14" s="109">
        <f>SUM(H14:I14)</f>
        <v>0</v>
      </c>
      <c r="K14" s="456">
        <v>0</v>
      </c>
      <c r="L14" s="456">
        <v>0</v>
      </c>
      <c r="M14" s="109">
        <f>SUM(K14:L14)</f>
        <v>0</v>
      </c>
      <c r="N14" s="456">
        <f>SUM(H14,K14)</f>
        <v>0</v>
      </c>
      <c r="O14" s="456">
        <f>SUM(I14,L14)</f>
        <v>0</v>
      </c>
      <c r="P14" s="458">
        <f>SUM(O14,N14)</f>
        <v>0</v>
      </c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  <c r="AK14" s="335"/>
      <c r="AL14" s="335"/>
      <c r="AM14" s="335"/>
      <c r="AN14" s="335"/>
      <c r="AO14" s="335"/>
      <c r="AP14" s="335"/>
      <c r="AQ14" s="335"/>
      <c r="AR14" s="335"/>
      <c r="AS14" s="335"/>
      <c r="AT14" s="335"/>
      <c r="AU14" s="335"/>
      <c r="AV14" s="335"/>
      <c r="AW14" s="335"/>
      <c r="AX14" s="335"/>
      <c r="AY14" s="335"/>
      <c r="AZ14" s="335"/>
      <c r="BA14" s="335"/>
    </row>
    <row r="15" spans="1:53" s="336" customFormat="1" ht="13.5" thickBot="1">
      <c r="A15" s="557" t="s">
        <v>34</v>
      </c>
      <c r="B15" s="557"/>
      <c r="C15" s="557"/>
      <c r="D15" s="311"/>
      <c r="E15" s="359">
        <f>SUM(E13:E14)</f>
        <v>0</v>
      </c>
      <c r="F15" s="359">
        <f>SUM(F13:F14)</f>
        <v>0</v>
      </c>
      <c r="G15" s="359">
        <f>SUM(G13:G14)</f>
        <v>0</v>
      </c>
      <c r="H15" s="359">
        <f aca="true" t="shared" si="0" ref="H15:O15">SUM(H13:H14)</f>
        <v>0</v>
      </c>
      <c r="I15" s="359">
        <f t="shared" si="0"/>
        <v>0</v>
      </c>
      <c r="J15" s="359">
        <f t="shared" si="0"/>
        <v>0</v>
      </c>
      <c r="K15" s="359">
        <f t="shared" si="0"/>
        <v>5</v>
      </c>
      <c r="L15" s="359">
        <f>SUM(L13:L14)</f>
        <v>4</v>
      </c>
      <c r="M15" s="359">
        <f>SUM(M13:M14)</f>
        <v>9</v>
      </c>
      <c r="N15" s="359">
        <f t="shared" si="0"/>
        <v>5</v>
      </c>
      <c r="O15" s="359">
        <f t="shared" si="0"/>
        <v>4</v>
      </c>
      <c r="P15" s="359">
        <f>SUM(P13:P14)</f>
        <v>9</v>
      </c>
      <c r="Q15" s="335"/>
      <c r="R15" s="335"/>
      <c r="S15" s="335"/>
      <c r="T15" s="335"/>
      <c r="U15" s="335"/>
      <c r="V15" s="335"/>
      <c r="W15" s="335"/>
      <c r="X15" s="335"/>
      <c r="Y15" s="335"/>
      <c r="Z15" s="335"/>
      <c r="AA15" s="335"/>
      <c r="AB15" s="335"/>
      <c r="AC15" s="335"/>
      <c r="AD15" s="335"/>
      <c r="AE15" s="335"/>
      <c r="AF15" s="335"/>
      <c r="AG15" s="335"/>
      <c r="AH15" s="335"/>
      <c r="AI15" s="335"/>
      <c r="AJ15" s="335"/>
      <c r="AK15" s="335"/>
      <c r="AL15" s="335"/>
      <c r="AM15" s="335"/>
      <c r="AN15" s="335"/>
      <c r="AO15" s="335"/>
      <c r="AP15" s="335"/>
      <c r="AQ15" s="335"/>
      <c r="AR15" s="335"/>
      <c r="AS15" s="335"/>
      <c r="AT15" s="335"/>
      <c r="AU15" s="335"/>
      <c r="AV15" s="335"/>
      <c r="AW15" s="335"/>
      <c r="AX15" s="335"/>
      <c r="AY15" s="335"/>
      <c r="AZ15" s="335"/>
      <c r="BA15" s="335"/>
    </row>
    <row r="16" spans="1:53" s="336" customFormat="1" ht="12.75">
      <c r="A16" s="74"/>
      <c r="B16" s="74"/>
      <c r="C16" s="74"/>
      <c r="D16" s="74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  <c r="AK16" s="335"/>
      <c r="AL16" s="335"/>
      <c r="AM16" s="335"/>
      <c r="AN16" s="335"/>
      <c r="AO16" s="335"/>
      <c r="AP16" s="335"/>
      <c r="AQ16" s="335"/>
      <c r="AR16" s="335"/>
      <c r="AS16" s="335"/>
      <c r="AT16" s="335"/>
      <c r="AU16" s="335"/>
      <c r="AV16" s="335"/>
      <c r="AW16" s="335"/>
      <c r="AX16" s="335"/>
      <c r="AY16" s="335"/>
      <c r="AZ16" s="335"/>
      <c r="BA16" s="335"/>
    </row>
    <row r="17" spans="1:53" s="336" customFormat="1" ht="13.5" thickBot="1">
      <c r="A17" s="74"/>
      <c r="B17" s="74"/>
      <c r="C17" s="74"/>
      <c r="D17" s="74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69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  <c r="AO17" s="335"/>
      <c r="AP17" s="335"/>
      <c r="AQ17" s="335"/>
      <c r="AR17" s="335"/>
      <c r="AS17" s="335"/>
      <c r="AT17" s="335"/>
      <c r="AU17" s="335"/>
      <c r="AV17" s="335"/>
      <c r="AW17" s="335"/>
      <c r="AX17" s="335"/>
      <c r="AY17" s="335"/>
      <c r="AZ17" s="335"/>
      <c r="BA17" s="335"/>
    </row>
    <row r="18" spans="1:16" ht="13.5" thickBot="1">
      <c r="A18" s="567" t="s">
        <v>50</v>
      </c>
      <c r="B18" s="567"/>
      <c r="C18" s="567"/>
      <c r="D18" s="567"/>
      <c r="E18" s="567"/>
      <c r="F18" s="567"/>
      <c r="G18" s="567"/>
      <c r="H18" s="584" t="s">
        <v>6</v>
      </c>
      <c r="I18" s="584"/>
      <c r="J18" s="584"/>
      <c r="K18" s="584"/>
      <c r="L18" s="584"/>
      <c r="M18" s="584"/>
      <c r="N18" s="584"/>
      <c r="O18" s="584"/>
      <c r="P18" s="584"/>
    </row>
    <row r="19" spans="1:16" ht="13.5" thickBot="1">
      <c r="A19" s="177" t="s">
        <v>7</v>
      </c>
      <c r="B19" s="176" t="s">
        <v>51</v>
      </c>
      <c r="C19" s="177" t="s">
        <v>9</v>
      </c>
      <c r="D19" s="313"/>
      <c r="E19" s="570" t="s">
        <v>10</v>
      </c>
      <c r="F19" s="570"/>
      <c r="G19" s="570"/>
      <c r="H19" s="576" t="s">
        <v>11</v>
      </c>
      <c r="I19" s="570"/>
      <c r="J19" s="570"/>
      <c r="K19" s="570" t="s">
        <v>12</v>
      </c>
      <c r="L19" s="570"/>
      <c r="M19" s="570"/>
      <c r="N19" s="570" t="s">
        <v>13</v>
      </c>
      <c r="O19" s="570"/>
      <c r="P19" s="570"/>
    </row>
    <row r="20" spans="1:16" ht="13.5" thickBot="1">
      <c r="A20" s="376" t="s">
        <v>45</v>
      </c>
      <c r="B20" s="176" t="s">
        <v>51</v>
      </c>
      <c r="C20" s="177" t="s">
        <v>9</v>
      </c>
      <c r="D20" s="377"/>
      <c r="E20" s="315" t="s">
        <v>15</v>
      </c>
      <c r="F20" s="315" t="s">
        <v>16</v>
      </c>
      <c r="G20" s="315" t="s">
        <v>17</v>
      </c>
      <c r="H20" s="315" t="s">
        <v>15</v>
      </c>
      <c r="I20" s="315" t="s">
        <v>16</v>
      </c>
      <c r="J20" s="315" t="s">
        <v>17</v>
      </c>
      <c r="K20" s="315" t="s">
        <v>15</v>
      </c>
      <c r="L20" s="315" t="s">
        <v>16</v>
      </c>
      <c r="M20" s="315" t="s">
        <v>17</v>
      </c>
      <c r="N20" s="315" t="s">
        <v>15</v>
      </c>
      <c r="O20" s="315" t="s">
        <v>16</v>
      </c>
      <c r="P20" s="315" t="s">
        <v>17</v>
      </c>
    </row>
    <row r="21" spans="1:16" ht="12.75">
      <c r="A21" s="36" t="s">
        <v>56</v>
      </c>
      <c r="B21" s="37" t="s">
        <v>53</v>
      </c>
      <c r="C21" s="201" t="s">
        <v>21</v>
      </c>
      <c r="D21" s="102"/>
      <c r="E21" s="132">
        <v>0</v>
      </c>
      <c r="F21" s="127">
        <v>0</v>
      </c>
      <c r="G21" s="127">
        <f>SUM(E21:F21)</f>
        <v>0</v>
      </c>
      <c r="H21" s="127">
        <v>0</v>
      </c>
      <c r="I21" s="127">
        <v>0</v>
      </c>
      <c r="J21" s="127">
        <f>SUM(H21:I21)</f>
        <v>0</v>
      </c>
      <c r="K21" s="127">
        <v>0</v>
      </c>
      <c r="L21" s="127">
        <v>0</v>
      </c>
      <c r="M21" s="127">
        <f>SUM(K21:L21)</f>
        <v>0</v>
      </c>
      <c r="N21" s="45">
        <f aca="true" t="shared" si="1" ref="N21:N31">SUM(H21,K21)</f>
        <v>0</v>
      </c>
      <c r="O21" s="45">
        <f aca="true" t="shared" si="2" ref="O21:O30">I21+L21</f>
        <v>0</v>
      </c>
      <c r="P21" s="117">
        <f>SUM(N21:O21)</f>
        <v>0</v>
      </c>
    </row>
    <row r="22" spans="1:16" ht="24">
      <c r="A22" s="42" t="s">
        <v>57</v>
      </c>
      <c r="B22" s="39" t="s">
        <v>53</v>
      </c>
      <c r="C22" s="344" t="s">
        <v>21</v>
      </c>
      <c r="D22" s="52"/>
      <c r="E22" s="228">
        <v>0</v>
      </c>
      <c r="F22" s="48">
        <v>0</v>
      </c>
      <c r="G22" s="48">
        <f>SUM(E22:F22)</f>
        <v>0</v>
      </c>
      <c r="H22" s="48">
        <v>0</v>
      </c>
      <c r="I22" s="48">
        <v>0</v>
      </c>
      <c r="J22" s="48">
        <f aca="true" t="shared" si="3" ref="J22:J29">SUM(H22:I22)</f>
        <v>0</v>
      </c>
      <c r="K22" s="48">
        <v>0</v>
      </c>
      <c r="L22" s="48">
        <v>0</v>
      </c>
      <c r="M22" s="48">
        <f aca="true" t="shared" si="4" ref="M22:M31">SUM(K22:L22)</f>
        <v>0</v>
      </c>
      <c r="N22" s="48">
        <f t="shared" si="1"/>
        <v>0</v>
      </c>
      <c r="O22" s="48">
        <f t="shared" si="2"/>
        <v>0</v>
      </c>
      <c r="P22" s="49">
        <f>SUM(N22:O22)</f>
        <v>0</v>
      </c>
    </row>
    <row r="23" spans="1:16" ht="12.75">
      <c r="A23" s="38" t="s">
        <v>58</v>
      </c>
      <c r="B23" s="39" t="s">
        <v>53</v>
      </c>
      <c r="C23" s="344" t="s">
        <v>21</v>
      </c>
      <c r="D23" s="52"/>
      <c r="E23" s="228">
        <v>2</v>
      </c>
      <c r="F23" s="48">
        <v>3</v>
      </c>
      <c r="G23" s="48">
        <f>SUM(E23:F23)</f>
        <v>5</v>
      </c>
      <c r="H23" s="48">
        <v>2</v>
      </c>
      <c r="I23" s="48">
        <v>3</v>
      </c>
      <c r="J23" s="48">
        <f>SUM(H23:I23)</f>
        <v>5</v>
      </c>
      <c r="K23" s="48">
        <v>1</v>
      </c>
      <c r="L23" s="48">
        <v>4</v>
      </c>
      <c r="M23" s="48">
        <f t="shared" si="4"/>
        <v>5</v>
      </c>
      <c r="N23" s="48">
        <f t="shared" si="1"/>
        <v>3</v>
      </c>
      <c r="O23" s="48">
        <f t="shared" si="2"/>
        <v>7</v>
      </c>
      <c r="P23" s="49">
        <f aca="true" t="shared" si="5" ref="P23:P31">SUM(N23:O23)</f>
        <v>10</v>
      </c>
    </row>
    <row r="24" spans="1:16" ht="12.75">
      <c r="A24" s="38" t="s">
        <v>59</v>
      </c>
      <c r="B24" s="39" t="s">
        <v>53</v>
      </c>
      <c r="C24" s="344" t="s">
        <v>21</v>
      </c>
      <c r="D24" s="52"/>
      <c r="E24" s="228">
        <v>3</v>
      </c>
      <c r="F24" s="48">
        <v>0</v>
      </c>
      <c r="G24" s="48">
        <f aca="true" t="shared" si="6" ref="G24:G31">SUM(E24:F24)</f>
        <v>3</v>
      </c>
      <c r="H24" s="48">
        <v>3</v>
      </c>
      <c r="I24" s="48">
        <v>0</v>
      </c>
      <c r="J24" s="48">
        <f t="shared" si="3"/>
        <v>3</v>
      </c>
      <c r="K24" s="48">
        <v>4</v>
      </c>
      <c r="L24" s="48">
        <v>0</v>
      </c>
      <c r="M24" s="48">
        <f t="shared" si="4"/>
        <v>4</v>
      </c>
      <c r="N24" s="48">
        <f t="shared" si="1"/>
        <v>7</v>
      </c>
      <c r="O24" s="48">
        <f t="shared" si="2"/>
        <v>0</v>
      </c>
      <c r="P24" s="49">
        <f t="shared" si="5"/>
        <v>7</v>
      </c>
    </row>
    <row r="25" spans="1:16" ht="12.75">
      <c r="A25" s="38" t="s">
        <v>60</v>
      </c>
      <c r="B25" s="39" t="s">
        <v>53</v>
      </c>
      <c r="C25" s="344" t="s">
        <v>21</v>
      </c>
      <c r="D25" s="52"/>
      <c r="E25" s="228">
        <v>4</v>
      </c>
      <c r="F25" s="48">
        <v>0</v>
      </c>
      <c r="G25" s="48">
        <f t="shared" si="6"/>
        <v>4</v>
      </c>
      <c r="H25" s="48">
        <v>4</v>
      </c>
      <c r="I25" s="48">
        <v>0</v>
      </c>
      <c r="J25" s="48">
        <f>SUM(H25:I25)</f>
        <v>4</v>
      </c>
      <c r="K25" s="48">
        <v>3</v>
      </c>
      <c r="L25" s="48">
        <v>2</v>
      </c>
      <c r="M25" s="48">
        <f t="shared" si="4"/>
        <v>5</v>
      </c>
      <c r="N25" s="48">
        <f t="shared" si="1"/>
        <v>7</v>
      </c>
      <c r="O25" s="48">
        <f t="shared" si="2"/>
        <v>2</v>
      </c>
      <c r="P25" s="49">
        <f t="shared" si="5"/>
        <v>9</v>
      </c>
    </row>
    <row r="26" spans="1:16" ht="12.75">
      <c r="A26" s="38" t="s">
        <v>61</v>
      </c>
      <c r="B26" s="39" t="s">
        <v>53</v>
      </c>
      <c r="C26" s="344" t="s">
        <v>21</v>
      </c>
      <c r="D26" s="52"/>
      <c r="E26" s="228">
        <v>0</v>
      </c>
      <c r="F26" s="48">
        <v>2</v>
      </c>
      <c r="G26" s="48">
        <f t="shared" si="6"/>
        <v>2</v>
      </c>
      <c r="H26" s="48">
        <v>0</v>
      </c>
      <c r="I26" s="48">
        <v>2</v>
      </c>
      <c r="J26" s="48">
        <f t="shared" si="3"/>
        <v>2</v>
      </c>
      <c r="K26" s="48">
        <v>2</v>
      </c>
      <c r="L26" s="48">
        <v>2</v>
      </c>
      <c r="M26" s="48">
        <f t="shared" si="4"/>
        <v>4</v>
      </c>
      <c r="N26" s="48">
        <f t="shared" si="1"/>
        <v>2</v>
      </c>
      <c r="O26" s="48">
        <f t="shared" si="2"/>
        <v>4</v>
      </c>
      <c r="P26" s="117">
        <f t="shared" si="5"/>
        <v>6</v>
      </c>
    </row>
    <row r="27" spans="1:16" ht="12.75">
      <c r="A27" s="38" t="s">
        <v>62</v>
      </c>
      <c r="B27" s="39" t="s">
        <v>53</v>
      </c>
      <c r="C27" s="344" t="s">
        <v>21</v>
      </c>
      <c r="D27" s="52"/>
      <c r="E27" s="228">
        <v>0</v>
      </c>
      <c r="F27" s="48">
        <v>1</v>
      </c>
      <c r="G27" s="48">
        <f t="shared" si="6"/>
        <v>1</v>
      </c>
      <c r="H27" s="48">
        <v>0</v>
      </c>
      <c r="I27" s="48">
        <v>1</v>
      </c>
      <c r="J27" s="48">
        <f t="shared" si="3"/>
        <v>1</v>
      </c>
      <c r="K27" s="48">
        <v>4</v>
      </c>
      <c r="L27" s="48">
        <v>2</v>
      </c>
      <c r="M27" s="48">
        <f t="shared" si="4"/>
        <v>6</v>
      </c>
      <c r="N27" s="48">
        <f t="shared" si="1"/>
        <v>4</v>
      </c>
      <c r="O27" s="48">
        <f t="shared" si="2"/>
        <v>3</v>
      </c>
      <c r="P27" s="49">
        <f t="shared" si="5"/>
        <v>7</v>
      </c>
    </row>
    <row r="28" spans="1:17" ht="12.75">
      <c r="A28" s="38" t="s">
        <v>63</v>
      </c>
      <c r="B28" s="39" t="s">
        <v>53</v>
      </c>
      <c r="C28" s="344" t="s">
        <v>21</v>
      </c>
      <c r="D28" s="52"/>
      <c r="E28" s="228">
        <v>3</v>
      </c>
      <c r="F28" s="48">
        <v>1</v>
      </c>
      <c r="G28" s="48">
        <f t="shared" si="6"/>
        <v>4</v>
      </c>
      <c r="H28" s="48">
        <v>3</v>
      </c>
      <c r="I28" s="48">
        <v>1</v>
      </c>
      <c r="J28" s="48">
        <f>SUM(H28:I28)</f>
        <v>4</v>
      </c>
      <c r="K28" s="48">
        <v>2</v>
      </c>
      <c r="L28" s="48">
        <v>2</v>
      </c>
      <c r="M28" s="48">
        <f t="shared" si="4"/>
        <v>4</v>
      </c>
      <c r="N28" s="48">
        <f t="shared" si="1"/>
        <v>5</v>
      </c>
      <c r="O28" s="48">
        <f t="shared" si="2"/>
        <v>3</v>
      </c>
      <c r="P28" s="49">
        <f t="shared" si="5"/>
        <v>8</v>
      </c>
      <c r="Q28" s="432"/>
    </row>
    <row r="29" spans="1:17" ht="12.75">
      <c r="A29" s="38" t="s">
        <v>64</v>
      </c>
      <c r="B29" s="39" t="s">
        <v>53</v>
      </c>
      <c r="C29" s="344" t="s">
        <v>21</v>
      </c>
      <c r="D29" s="52"/>
      <c r="E29" s="228">
        <v>3</v>
      </c>
      <c r="F29" s="48">
        <v>2</v>
      </c>
      <c r="G29" s="48">
        <f t="shared" si="6"/>
        <v>5</v>
      </c>
      <c r="H29" s="48">
        <v>3</v>
      </c>
      <c r="I29" s="48">
        <v>2</v>
      </c>
      <c r="J29" s="48">
        <f t="shared" si="3"/>
        <v>5</v>
      </c>
      <c r="K29" s="48">
        <v>3</v>
      </c>
      <c r="L29" s="48">
        <v>2</v>
      </c>
      <c r="M29" s="48">
        <f t="shared" si="4"/>
        <v>5</v>
      </c>
      <c r="N29" s="48">
        <f t="shared" si="1"/>
        <v>6</v>
      </c>
      <c r="O29" s="48">
        <f t="shared" si="2"/>
        <v>4</v>
      </c>
      <c r="P29" s="49">
        <f>SUM(N29:O29)</f>
        <v>10</v>
      </c>
      <c r="Q29" s="432"/>
    </row>
    <row r="30" spans="1:16" ht="25.5">
      <c r="A30" s="38" t="s">
        <v>65</v>
      </c>
      <c r="B30" s="39" t="s">
        <v>55</v>
      </c>
      <c r="C30" s="344" t="s">
        <v>21</v>
      </c>
      <c r="D30" s="52"/>
      <c r="E30" s="228">
        <v>0</v>
      </c>
      <c r="F30" s="48">
        <v>0</v>
      </c>
      <c r="G30" s="48">
        <f t="shared" si="6"/>
        <v>0</v>
      </c>
      <c r="H30" s="48">
        <v>0</v>
      </c>
      <c r="I30" s="48">
        <v>0</v>
      </c>
      <c r="J30" s="48">
        <f>SUM(H30:I30)</f>
        <v>0</v>
      </c>
      <c r="K30" s="48">
        <v>0</v>
      </c>
      <c r="L30" s="48">
        <v>0</v>
      </c>
      <c r="M30" s="48">
        <f t="shared" si="4"/>
        <v>0</v>
      </c>
      <c r="N30" s="48">
        <f t="shared" si="1"/>
        <v>0</v>
      </c>
      <c r="O30" s="48">
        <f t="shared" si="2"/>
        <v>0</v>
      </c>
      <c r="P30" s="49">
        <f t="shared" si="5"/>
        <v>0</v>
      </c>
    </row>
    <row r="31" spans="1:17" ht="13.5" thickBot="1">
      <c r="A31" s="29" t="s">
        <v>66</v>
      </c>
      <c r="B31" s="21" t="s">
        <v>53</v>
      </c>
      <c r="C31" s="361" t="s">
        <v>21</v>
      </c>
      <c r="D31" s="12"/>
      <c r="E31" s="362">
        <v>3</v>
      </c>
      <c r="F31" s="127">
        <v>0</v>
      </c>
      <c r="G31" s="45">
        <f t="shared" si="6"/>
        <v>3</v>
      </c>
      <c r="H31" s="127">
        <v>3</v>
      </c>
      <c r="I31" s="127">
        <v>0</v>
      </c>
      <c r="J31" s="45">
        <f>SUM(H31:I31)</f>
        <v>3</v>
      </c>
      <c r="K31" s="127">
        <v>3</v>
      </c>
      <c r="L31" s="127">
        <v>0</v>
      </c>
      <c r="M31" s="127">
        <f t="shared" si="4"/>
        <v>3</v>
      </c>
      <c r="N31" s="48">
        <f t="shared" si="1"/>
        <v>6</v>
      </c>
      <c r="O31" s="48">
        <f>I31+L31</f>
        <v>0</v>
      </c>
      <c r="P31" s="120">
        <f t="shared" si="5"/>
        <v>6</v>
      </c>
      <c r="Q31" s="432"/>
    </row>
    <row r="32" spans="1:16" ht="13.5" thickBot="1">
      <c r="A32" s="557" t="s">
        <v>34</v>
      </c>
      <c r="B32" s="557"/>
      <c r="C32" s="557"/>
      <c r="D32" s="558"/>
      <c r="E32" s="374">
        <f aca="true" t="shared" si="7" ref="E32:P32">SUM(E21:E31)</f>
        <v>18</v>
      </c>
      <c r="F32" s="374">
        <f t="shared" si="7"/>
        <v>9</v>
      </c>
      <c r="G32" s="374">
        <f t="shared" si="7"/>
        <v>27</v>
      </c>
      <c r="H32" s="374">
        <f t="shared" si="7"/>
        <v>18</v>
      </c>
      <c r="I32" s="374">
        <f t="shared" si="7"/>
        <v>9</v>
      </c>
      <c r="J32" s="374">
        <f t="shared" si="7"/>
        <v>27</v>
      </c>
      <c r="K32" s="374">
        <f t="shared" si="7"/>
        <v>22</v>
      </c>
      <c r="L32" s="374">
        <f t="shared" si="7"/>
        <v>14</v>
      </c>
      <c r="M32" s="374">
        <f t="shared" si="7"/>
        <v>36</v>
      </c>
      <c r="N32" s="374">
        <f t="shared" si="7"/>
        <v>40</v>
      </c>
      <c r="O32" s="374">
        <f t="shared" si="7"/>
        <v>23</v>
      </c>
      <c r="P32" s="374">
        <f t="shared" si="7"/>
        <v>63</v>
      </c>
    </row>
    <row r="33" spans="1:16" ht="12.75">
      <c r="A33" s="76"/>
      <c r="B33" s="76"/>
      <c r="C33" s="76"/>
      <c r="D33" s="7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</row>
    <row r="34" spans="1:16" ht="12" customHeight="1" thickBot="1">
      <c r="A34" s="142"/>
      <c r="B34" s="142"/>
      <c r="C34" s="142"/>
      <c r="D34" s="142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</row>
    <row r="35" spans="1:16" s="307" customFormat="1" ht="8.25" customHeight="1" thickBot="1">
      <c r="A35" s="594" t="s">
        <v>113</v>
      </c>
      <c r="B35" s="595"/>
      <c r="C35" s="595"/>
      <c r="D35" s="595"/>
      <c r="E35" s="595"/>
      <c r="F35" s="595"/>
      <c r="G35" s="595"/>
      <c r="H35" s="586" t="s">
        <v>6</v>
      </c>
      <c r="I35" s="586"/>
      <c r="J35" s="586"/>
      <c r="K35" s="586"/>
      <c r="L35" s="586"/>
      <c r="M35" s="586"/>
      <c r="N35" s="586"/>
      <c r="O35" s="586"/>
      <c r="P35" s="587"/>
    </row>
    <row r="36" spans="1:16" ht="11.25" customHeight="1" thickBot="1">
      <c r="A36" s="420" t="s">
        <v>7</v>
      </c>
      <c r="B36" s="421" t="s">
        <v>51</v>
      </c>
      <c r="C36" s="420" t="s">
        <v>9</v>
      </c>
      <c r="D36" s="422"/>
      <c r="E36" s="588" t="s">
        <v>10</v>
      </c>
      <c r="F36" s="588"/>
      <c r="G36" s="588"/>
      <c r="H36" s="589" t="s">
        <v>11</v>
      </c>
      <c r="I36" s="588"/>
      <c r="J36" s="588"/>
      <c r="K36" s="588" t="s">
        <v>12</v>
      </c>
      <c r="L36" s="588"/>
      <c r="M36" s="588"/>
      <c r="N36" s="588" t="s">
        <v>13</v>
      </c>
      <c r="O36" s="588"/>
      <c r="P36" s="588"/>
    </row>
    <row r="37" spans="1:16" ht="12.75" customHeight="1" thickBot="1">
      <c r="A37" s="89" t="s">
        <v>45</v>
      </c>
      <c r="B37" s="176" t="s">
        <v>51</v>
      </c>
      <c r="C37" s="177" t="s">
        <v>9</v>
      </c>
      <c r="D37" s="240"/>
      <c r="E37" s="241" t="s">
        <v>15</v>
      </c>
      <c r="F37" s="1" t="s">
        <v>16</v>
      </c>
      <c r="G37" s="1" t="s">
        <v>17</v>
      </c>
      <c r="H37" s="1" t="s">
        <v>15</v>
      </c>
      <c r="I37" s="1" t="s">
        <v>16</v>
      </c>
      <c r="J37" s="1" t="s">
        <v>17</v>
      </c>
      <c r="K37" s="1" t="s">
        <v>15</v>
      </c>
      <c r="L37" s="1" t="s">
        <v>16</v>
      </c>
      <c r="M37" s="1" t="s">
        <v>17</v>
      </c>
      <c r="N37" s="1" t="s">
        <v>15</v>
      </c>
      <c r="O37" s="1" t="s">
        <v>16</v>
      </c>
      <c r="P37" s="2" t="s">
        <v>17</v>
      </c>
    </row>
    <row r="38" spans="1:16" ht="26.25" thickBot="1">
      <c r="A38" s="208" t="s">
        <v>117</v>
      </c>
      <c r="B38" s="209" t="s">
        <v>84</v>
      </c>
      <c r="C38" s="124" t="s">
        <v>118</v>
      </c>
      <c r="D38" s="225"/>
      <c r="E38" s="242">
        <v>0</v>
      </c>
      <c r="F38" s="30">
        <v>0</v>
      </c>
      <c r="G38" s="125">
        <f>SUM(E38:F38)</f>
        <v>0</v>
      </c>
      <c r="H38" s="30">
        <v>0</v>
      </c>
      <c r="I38" s="30">
        <v>0</v>
      </c>
      <c r="J38" s="125">
        <f>SUM(H38:I38)</f>
        <v>0</v>
      </c>
      <c r="K38" s="30">
        <v>5</v>
      </c>
      <c r="L38" s="30">
        <v>6</v>
      </c>
      <c r="M38" s="125">
        <f>SUM(K38:L38)</f>
        <v>11</v>
      </c>
      <c r="N38" s="30">
        <f>SUM(H38,K38)</f>
        <v>5</v>
      </c>
      <c r="O38" s="30">
        <f>SUM(I38,L38)</f>
        <v>6</v>
      </c>
      <c r="P38" s="44">
        <f>SUM(N38:O38)</f>
        <v>11</v>
      </c>
    </row>
    <row r="39" spans="1:16" ht="13.5" thickBot="1">
      <c r="A39" s="555" t="s">
        <v>34</v>
      </c>
      <c r="B39" s="555"/>
      <c r="C39" s="555"/>
      <c r="D39" s="556"/>
      <c r="E39" s="185">
        <f>SUM(E38:E38)</f>
        <v>0</v>
      </c>
      <c r="F39" s="185">
        <f aca="true" t="shared" si="8" ref="F39:O39">SUM(F38:F38)</f>
        <v>0</v>
      </c>
      <c r="G39" s="185">
        <f t="shared" si="8"/>
        <v>0</v>
      </c>
      <c r="H39" s="185">
        <f t="shared" si="8"/>
        <v>0</v>
      </c>
      <c r="I39" s="185">
        <f t="shared" si="8"/>
        <v>0</v>
      </c>
      <c r="J39" s="185">
        <f t="shared" si="8"/>
        <v>0</v>
      </c>
      <c r="K39" s="185">
        <f>SUM(K38:K38)</f>
        <v>5</v>
      </c>
      <c r="L39" s="185">
        <f t="shared" si="8"/>
        <v>6</v>
      </c>
      <c r="M39" s="185">
        <f t="shared" si="8"/>
        <v>11</v>
      </c>
      <c r="N39" s="185">
        <f t="shared" si="8"/>
        <v>5</v>
      </c>
      <c r="O39" s="185">
        <f t="shared" si="8"/>
        <v>6</v>
      </c>
      <c r="P39" s="185">
        <f>SUM(P38:P38)</f>
        <v>11</v>
      </c>
    </row>
    <row r="40" spans="1:16" ht="13.5" thickBot="1">
      <c r="A40" s="74"/>
      <c r="B40" s="74"/>
      <c r="C40" s="74"/>
      <c r="D40" s="74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</row>
    <row r="41" spans="1:16" ht="13.5" thickBot="1">
      <c r="A41" s="559" t="s">
        <v>157</v>
      </c>
      <c r="B41" s="559"/>
      <c r="C41" s="559"/>
      <c r="D41" s="559"/>
      <c r="E41" s="67">
        <f>E15+E32+E39</f>
        <v>18</v>
      </c>
      <c r="F41" s="67">
        <f aca="true" t="shared" si="9" ref="F41:P41">F15+F32+F39</f>
        <v>9</v>
      </c>
      <c r="G41" s="67">
        <f t="shared" si="9"/>
        <v>27</v>
      </c>
      <c r="H41" s="67">
        <f t="shared" si="9"/>
        <v>18</v>
      </c>
      <c r="I41" s="67">
        <f t="shared" si="9"/>
        <v>9</v>
      </c>
      <c r="J41" s="67">
        <f t="shared" si="9"/>
        <v>27</v>
      </c>
      <c r="K41" s="67">
        <f t="shared" si="9"/>
        <v>32</v>
      </c>
      <c r="L41" s="67">
        <f t="shared" si="9"/>
        <v>24</v>
      </c>
      <c r="M41" s="67">
        <f t="shared" si="9"/>
        <v>56</v>
      </c>
      <c r="N41" s="67">
        <f t="shared" si="9"/>
        <v>50</v>
      </c>
      <c r="O41" s="67">
        <f t="shared" si="9"/>
        <v>33</v>
      </c>
      <c r="P41" s="67">
        <f t="shared" si="9"/>
        <v>83</v>
      </c>
    </row>
    <row r="42" spans="1:16" ht="12.75">
      <c r="A42" s="69"/>
      <c r="B42" s="69"/>
      <c r="C42" s="69"/>
      <c r="D42" s="69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</row>
    <row r="43" spans="1:16" ht="20.25">
      <c r="A43" s="585" t="s">
        <v>194</v>
      </c>
      <c r="B43" s="585"/>
      <c r="C43" s="585"/>
      <c r="D43" s="585"/>
      <c r="E43" s="585"/>
      <c r="F43" s="585"/>
      <c r="G43" s="585"/>
      <c r="H43" s="585"/>
      <c r="I43" s="585"/>
      <c r="J43" s="585"/>
      <c r="K43" s="585"/>
      <c r="L43" s="585"/>
      <c r="M43" s="585"/>
      <c r="N43" s="585"/>
      <c r="O43" s="585"/>
      <c r="P43" s="585"/>
    </row>
    <row r="44" spans="1:53" s="141" customFormat="1" ht="12.75">
      <c r="A44" s="69"/>
      <c r="B44" s="69"/>
      <c r="C44" s="69"/>
      <c r="D44" s="69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</row>
    <row r="45" spans="1:16" ht="13.5" thickBot="1">
      <c r="A45" s="69"/>
      <c r="B45" s="69"/>
      <c r="C45" s="69"/>
      <c r="D45" s="69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</row>
    <row r="46" spans="1:16" ht="13.5" thickBot="1">
      <c r="A46" s="567" t="s">
        <v>134</v>
      </c>
      <c r="B46" s="567"/>
      <c r="C46" s="567"/>
      <c r="D46" s="567"/>
      <c r="E46" s="567"/>
      <c r="F46" s="567"/>
      <c r="G46" s="567"/>
      <c r="H46" s="577" t="s">
        <v>6</v>
      </c>
      <c r="I46" s="577"/>
      <c r="J46" s="577"/>
      <c r="K46" s="577"/>
      <c r="L46" s="577"/>
      <c r="M46" s="577"/>
      <c r="N46" s="577"/>
      <c r="O46" s="577"/>
      <c r="P46" s="577"/>
    </row>
    <row r="47" spans="1:16" ht="13.5" thickBot="1">
      <c r="A47" s="175" t="s">
        <v>7</v>
      </c>
      <c r="B47" s="176" t="s">
        <v>51</v>
      </c>
      <c r="C47" s="177" t="s">
        <v>9</v>
      </c>
      <c r="D47" s="177"/>
      <c r="E47" s="570" t="s">
        <v>10</v>
      </c>
      <c r="F47" s="570"/>
      <c r="G47" s="570"/>
      <c r="H47" s="576" t="s">
        <v>11</v>
      </c>
      <c r="I47" s="570"/>
      <c r="J47" s="570"/>
      <c r="K47" s="570" t="s">
        <v>12</v>
      </c>
      <c r="L47" s="570"/>
      <c r="M47" s="570"/>
      <c r="N47" s="570" t="s">
        <v>13</v>
      </c>
      <c r="O47" s="570"/>
      <c r="P47" s="570"/>
    </row>
    <row r="48" spans="1:16" ht="13.5" thickBot="1">
      <c r="A48" s="175" t="s">
        <v>45</v>
      </c>
      <c r="B48" s="178"/>
      <c r="C48" s="178"/>
      <c r="D48" s="178"/>
      <c r="E48" s="255" t="s">
        <v>15</v>
      </c>
      <c r="F48" s="255" t="s">
        <v>16</v>
      </c>
      <c r="G48" s="255" t="s">
        <v>17</v>
      </c>
      <c r="H48" s="255" t="s">
        <v>15</v>
      </c>
      <c r="I48" s="255" t="s">
        <v>16</v>
      </c>
      <c r="J48" s="255" t="s">
        <v>17</v>
      </c>
      <c r="K48" s="255" t="s">
        <v>15</v>
      </c>
      <c r="L48" s="255" t="s">
        <v>16</v>
      </c>
      <c r="M48" s="255" t="s">
        <v>17</v>
      </c>
      <c r="N48" s="255" t="s">
        <v>15</v>
      </c>
      <c r="O48" s="255" t="s">
        <v>16</v>
      </c>
      <c r="P48" s="255" t="s">
        <v>17</v>
      </c>
    </row>
    <row r="49" spans="1:16" ht="26.25" thickBot="1">
      <c r="A49" s="163" t="s">
        <v>212</v>
      </c>
      <c r="B49" s="202" t="s">
        <v>213</v>
      </c>
      <c r="C49" s="5" t="s">
        <v>118</v>
      </c>
      <c r="D49" s="301"/>
      <c r="E49" s="302">
        <v>4</v>
      </c>
      <c r="F49" s="86">
        <v>7</v>
      </c>
      <c r="G49" s="303">
        <f>SUM(E49:F49)</f>
        <v>11</v>
      </c>
      <c r="H49" s="86">
        <v>4</v>
      </c>
      <c r="I49" s="86">
        <v>7</v>
      </c>
      <c r="J49" s="303">
        <f>SUM(H49:I49)</f>
        <v>11</v>
      </c>
      <c r="K49" s="86">
        <v>0</v>
      </c>
      <c r="L49" s="86">
        <v>0</v>
      </c>
      <c r="M49" s="303">
        <f>SUM(K49:L49)</f>
        <v>0</v>
      </c>
      <c r="N49" s="86">
        <f>SUM(H49,K49)</f>
        <v>4</v>
      </c>
      <c r="O49" s="304">
        <f>SUM(I49,L49)</f>
        <v>7</v>
      </c>
      <c r="P49" s="114">
        <f>SUM(N49:O49)</f>
        <v>11</v>
      </c>
    </row>
    <row r="50" spans="1:53" s="141" customFormat="1" ht="13.5" thickBot="1">
      <c r="A50" s="555" t="s">
        <v>34</v>
      </c>
      <c r="B50" s="555"/>
      <c r="C50" s="555"/>
      <c r="D50" s="555"/>
      <c r="E50" s="204">
        <f>E49</f>
        <v>4</v>
      </c>
      <c r="F50" s="181">
        <f aca="true" t="shared" si="10" ref="F50:P50">F49</f>
        <v>7</v>
      </c>
      <c r="G50" s="181">
        <f t="shared" si="10"/>
        <v>11</v>
      </c>
      <c r="H50" s="181">
        <f t="shared" si="10"/>
        <v>4</v>
      </c>
      <c r="I50" s="181">
        <f t="shared" si="10"/>
        <v>7</v>
      </c>
      <c r="J50" s="181">
        <f t="shared" si="10"/>
        <v>11</v>
      </c>
      <c r="K50" s="181">
        <f t="shared" si="10"/>
        <v>0</v>
      </c>
      <c r="L50" s="181">
        <f t="shared" si="10"/>
        <v>0</v>
      </c>
      <c r="M50" s="269">
        <f t="shared" si="10"/>
        <v>0</v>
      </c>
      <c r="N50" s="86">
        <f>SUM(H50,K50)</f>
        <v>4</v>
      </c>
      <c r="O50" s="270">
        <f t="shared" si="10"/>
        <v>7</v>
      </c>
      <c r="P50" s="181">
        <f t="shared" si="10"/>
        <v>11</v>
      </c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</row>
    <row r="51" spans="1:16" ht="12.75">
      <c r="A51" s="69"/>
      <c r="B51" s="69"/>
      <c r="C51" s="69"/>
      <c r="D51" s="69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</row>
    <row r="52" spans="1:16" ht="12.75">
      <c r="A52" s="69"/>
      <c r="B52" s="69"/>
      <c r="C52" s="69"/>
      <c r="D52" s="69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</row>
    <row r="53" spans="1:16" ht="13.5" thickBot="1">
      <c r="A53" s="74"/>
      <c r="B53" s="74"/>
      <c r="C53" s="74"/>
      <c r="D53" s="74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</row>
    <row r="54" spans="1:16" ht="13.5" thickBot="1">
      <c r="A54" s="557" t="s">
        <v>158</v>
      </c>
      <c r="B54" s="557"/>
      <c r="C54" s="557"/>
      <c r="D54" s="557"/>
      <c r="E54" s="67">
        <f>E50</f>
        <v>4</v>
      </c>
      <c r="F54" s="67">
        <f aca="true" t="shared" si="11" ref="F54:P54">F50</f>
        <v>7</v>
      </c>
      <c r="G54" s="67">
        <f t="shared" si="11"/>
        <v>11</v>
      </c>
      <c r="H54" s="67">
        <f t="shared" si="11"/>
        <v>4</v>
      </c>
      <c r="I54" s="67">
        <f t="shared" si="11"/>
        <v>7</v>
      </c>
      <c r="J54" s="67">
        <f t="shared" si="11"/>
        <v>11</v>
      </c>
      <c r="K54" s="67">
        <f t="shared" si="11"/>
        <v>0</v>
      </c>
      <c r="L54" s="67">
        <f t="shared" si="11"/>
        <v>0</v>
      </c>
      <c r="M54" s="67">
        <f t="shared" si="11"/>
        <v>0</v>
      </c>
      <c r="N54" s="67">
        <f t="shared" si="11"/>
        <v>4</v>
      </c>
      <c r="O54" s="67">
        <f t="shared" si="11"/>
        <v>7</v>
      </c>
      <c r="P54" s="67">
        <f t="shared" si="11"/>
        <v>11</v>
      </c>
    </row>
    <row r="55" spans="1:16" ht="12.75">
      <c r="A55" s="74"/>
      <c r="B55" s="74"/>
      <c r="C55" s="74"/>
      <c r="D55" s="74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</row>
    <row r="56" spans="1:16" ht="13.5" customHeight="1" thickBot="1">
      <c r="A56" s="156"/>
      <c r="B56" s="74"/>
      <c r="C56" s="74"/>
      <c r="D56" s="74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</row>
    <row r="57" spans="1:16" ht="13.5" thickBot="1">
      <c r="A57" s="558" t="s">
        <v>157</v>
      </c>
      <c r="B57" s="578"/>
      <c r="C57" s="578"/>
      <c r="D57" s="579"/>
      <c r="E57" s="67">
        <f aca="true" t="shared" si="12" ref="E57:P57">SUM(E41)</f>
        <v>18</v>
      </c>
      <c r="F57" s="67">
        <f t="shared" si="12"/>
        <v>9</v>
      </c>
      <c r="G57" s="67">
        <f t="shared" si="12"/>
        <v>27</v>
      </c>
      <c r="H57" s="67">
        <f t="shared" si="12"/>
        <v>18</v>
      </c>
      <c r="I57" s="67">
        <f t="shared" si="12"/>
        <v>9</v>
      </c>
      <c r="J57" s="67">
        <f t="shared" si="12"/>
        <v>27</v>
      </c>
      <c r="K57" s="67">
        <f t="shared" si="12"/>
        <v>32</v>
      </c>
      <c r="L57" s="67">
        <f t="shared" si="12"/>
        <v>24</v>
      </c>
      <c r="M57" s="67">
        <f t="shared" si="12"/>
        <v>56</v>
      </c>
      <c r="N57" s="67">
        <f t="shared" si="12"/>
        <v>50</v>
      </c>
      <c r="O57" s="67">
        <f t="shared" si="12"/>
        <v>33</v>
      </c>
      <c r="P57" s="67">
        <f t="shared" si="12"/>
        <v>83</v>
      </c>
    </row>
    <row r="58" spans="1:16" ht="13.5" thickBot="1">
      <c r="A58" s="76"/>
      <c r="B58" s="76"/>
      <c r="C58" s="76"/>
      <c r="D58" s="76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</row>
    <row r="59" spans="1:16" ht="13.5" thickBot="1">
      <c r="A59" s="558" t="s">
        <v>158</v>
      </c>
      <c r="B59" s="578"/>
      <c r="C59" s="578"/>
      <c r="D59" s="579"/>
      <c r="E59" s="67">
        <f>SUM(E54)</f>
        <v>4</v>
      </c>
      <c r="F59" s="67">
        <f aca="true" t="shared" si="13" ref="F59:P59">SUM(F54)</f>
        <v>7</v>
      </c>
      <c r="G59" s="67">
        <f t="shared" si="13"/>
        <v>11</v>
      </c>
      <c r="H59" s="67">
        <f t="shared" si="13"/>
        <v>4</v>
      </c>
      <c r="I59" s="67">
        <f t="shared" si="13"/>
        <v>7</v>
      </c>
      <c r="J59" s="67">
        <f t="shared" si="13"/>
        <v>11</v>
      </c>
      <c r="K59" s="67">
        <f>SUM(K54)</f>
        <v>0</v>
      </c>
      <c r="L59" s="67">
        <f t="shared" si="13"/>
        <v>0</v>
      </c>
      <c r="M59" s="67">
        <f t="shared" si="13"/>
        <v>0</v>
      </c>
      <c r="N59" s="67">
        <f t="shared" si="13"/>
        <v>4</v>
      </c>
      <c r="O59" s="67">
        <f t="shared" si="13"/>
        <v>7</v>
      </c>
      <c r="P59" s="67">
        <f t="shared" si="13"/>
        <v>11</v>
      </c>
    </row>
    <row r="60" spans="1:16" ht="15.75" customHeight="1" thickBot="1">
      <c r="A60" s="74"/>
      <c r="B60" s="74"/>
      <c r="C60" s="74"/>
      <c r="D60" s="74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</row>
    <row r="61" spans="1:16" ht="15.75" thickBot="1">
      <c r="A61" s="580" t="s">
        <v>238</v>
      </c>
      <c r="B61" s="581"/>
      <c r="C61" s="581"/>
      <c r="D61" s="582"/>
      <c r="E61" s="67">
        <f>SUM(E57+E59)</f>
        <v>22</v>
      </c>
      <c r="F61" s="67">
        <f aca="true" t="shared" si="14" ref="F61:O61">SUM(F57+F59)</f>
        <v>16</v>
      </c>
      <c r="G61" s="67">
        <f t="shared" si="14"/>
        <v>38</v>
      </c>
      <c r="H61" s="67">
        <f t="shared" si="14"/>
        <v>22</v>
      </c>
      <c r="I61" s="67">
        <f t="shared" si="14"/>
        <v>16</v>
      </c>
      <c r="J61" s="67">
        <f t="shared" si="14"/>
        <v>38</v>
      </c>
      <c r="K61" s="67">
        <f t="shared" si="14"/>
        <v>32</v>
      </c>
      <c r="L61" s="67">
        <f t="shared" si="14"/>
        <v>24</v>
      </c>
      <c r="M61" s="67">
        <f t="shared" si="14"/>
        <v>56</v>
      </c>
      <c r="N61" s="67">
        <f t="shared" si="14"/>
        <v>54</v>
      </c>
      <c r="O61" s="67">
        <f t="shared" si="14"/>
        <v>40</v>
      </c>
      <c r="P61" s="67">
        <f>SUM(P57+P59)</f>
        <v>94</v>
      </c>
    </row>
    <row r="62" spans="1:16" ht="18.75">
      <c r="A62" s="100"/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</row>
    <row r="63" spans="1:16" ht="15">
      <c r="A63" s="92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</row>
  </sheetData>
  <sheetProtection/>
  <mergeCells count="38">
    <mergeCell ref="A7:P7"/>
    <mergeCell ref="A59:D59"/>
    <mergeCell ref="A61:D61"/>
    <mergeCell ref="A50:D50"/>
    <mergeCell ref="A54:D54"/>
    <mergeCell ref="A57:D57"/>
    <mergeCell ref="A46:G46"/>
    <mergeCell ref="H46:P46"/>
    <mergeCell ref="E47:G47"/>
    <mergeCell ref="H47:J47"/>
    <mergeCell ref="A32:D32"/>
    <mergeCell ref="K47:M47"/>
    <mergeCell ref="N47:P47"/>
    <mergeCell ref="A41:D41"/>
    <mergeCell ref="A43:P43"/>
    <mergeCell ref="A39:D39"/>
    <mergeCell ref="A35:G35"/>
    <mergeCell ref="H35:P35"/>
    <mergeCell ref="E36:G36"/>
    <mergeCell ref="H36:J36"/>
    <mergeCell ref="K11:M11"/>
    <mergeCell ref="N11:P11"/>
    <mergeCell ref="N36:P36"/>
    <mergeCell ref="E19:G19"/>
    <mergeCell ref="H19:J19"/>
    <mergeCell ref="K19:M19"/>
    <mergeCell ref="N19:P19"/>
    <mergeCell ref="K36:M36"/>
    <mergeCell ref="A8:P8"/>
    <mergeCell ref="A1:P1"/>
    <mergeCell ref="A4:P4"/>
    <mergeCell ref="A15:C15"/>
    <mergeCell ref="A18:G18"/>
    <mergeCell ref="H18:P18"/>
    <mergeCell ref="A10:G10"/>
    <mergeCell ref="H10:P10"/>
    <mergeCell ref="E11:G11"/>
    <mergeCell ref="H11:J11"/>
  </mergeCells>
  <printOptions/>
  <pageMargins left="0.11811023622047245" right="0" top="0.35433070866141736" bottom="0.15748031496062992" header="0.31496062992125984" footer="0.31496062992125984"/>
  <pageSetup horizontalDpi="600" verticalDpi="600" orientation="landscape" paperSize="125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136"/>
  <sheetViews>
    <sheetView zoomScalePageLayoutView="0" workbookViewId="0" topLeftCell="A103">
      <selection activeCell="B88" sqref="B88"/>
    </sheetView>
  </sheetViews>
  <sheetFormatPr defaultColWidth="11.421875" defaultRowHeight="12.75"/>
  <cols>
    <col min="1" max="1" width="26.57421875" style="171" customWidth="1"/>
    <col min="2" max="2" width="34.28125" style="308" customWidth="1"/>
    <col min="3" max="3" width="12.00390625" style="308" customWidth="1"/>
    <col min="4" max="4" width="1.8515625" style="308" hidden="1" customWidth="1"/>
    <col min="5" max="16" width="6.140625" style="308" customWidth="1"/>
    <col min="17" max="53" width="11.421875" style="307" customWidth="1"/>
    <col min="54" max="16384" width="11.421875" style="308" customWidth="1"/>
  </cols>
  <sheetData>
    <row r="1" spans="1:16" ht="18.75" customHeight="1">
      <c r="A1" s="612" t="s">
        <v>170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  <c r="P1" s="613"/>
    </row>
    <row r="2" spans="1:16" ht="15">
      <c r="A2" s="92" t="s">
        <v>201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ht="10.5" customHeight="1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15.75">
      <c r="A4" s="614" t="s">
        <v>155</v>
      </c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</row>
    <row r="5" spans="1:16" ht="8.25" customHeigh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1:16" ht="8.25" customHeight="1">
      <c r="A6" s="94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</row>
    <row r="7" spans="1:16" ht="20.25" customHeight="1">
      <c r="A7" s="585" t="s">
        <v>187</v>
      </c>
      <c r="B7" s="585"/>
      <c r="C7" s="585"/>
      <c r="D7" s="585"/>
      <c r="E7" s="585"/>
      <c r="F7" s="585"/>
      <c r="G7" s="585"/>
      <c r="H7" s="585"/>
      <c r="I7" s="585"/>
      <c r="J7" s="585"/>
      <c r="K7" s="585"/>
      <c r="L7" s="585"/>
      <c r="M7" s="585"/>
      <c r="N7" s="585"/>
      <c r="O7" s="585"/>
      <c r="P7" s="585"/>
    </row>
    <row r="8" spans="1:16" ht="20.25" customHeight="1">
      <c r="A8" s="585" t="s">
        <v>241</v>
      </c>
      <c r="B8" s="585"/>
      <c r="C8" s="585"/>
      <c r="D8" s="585"/>
      <c r="E8" s="585"/>
      <c r="F8" s="585"/>
      <c r="G8" s="585"/>
      <c r="H8" s="585"/>
      <c r="I8" s="585"/>
      <c r="J8" s="585"/>
      <c r="K8" s="585"/>
      <c r="L8" s="585"/>
      <c r="M8" s="585"/>
      <c r="N8" s="585"/>
      <c r="O8" s="585"/>
      <c r="P8" s="585"/>
    </row>
    <row r="9" spans="1:16" ht="4.5" customHeight="1" thickBot="1">
      <c r="A9" s="100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</row>
    <row r="10" spans="1:16" ht="13.5" thickBot="1">
      <c r="A10" s="567" t="s">
        <v>5</v>
      </c>
      <c r="B10" s="567"/>
      <c r="C10" s="567"/>
      <c r="D10" s="567"/>
      <c r="E10" s="567"/>
      <c r="F10" s="567"/>
      <c r="G10" s="567"/>
      <c r="H10" s="584" t="s">
        <v>6</v>
      </c>
      <c r="I10" s="584"/>
      <c r="J10" s="584"/>
      <c r="K10" s="584"/>
      <c r="L10" s="584"/>
      <c r="M10" s="584"/>
      <c r="N10" s="584"/>
      <c r="O10" s="584"/>
      <c r="P10" s="584"/>
    </row>
    <row r="11" spans="1:16" ht="13.5" thickBot="1">
      <c r="A11" s="177" t="s">
        <v>7</v>
      </c>
      <c r="B11" s="176" t="s">
        <v>51</v>
      </c>
      <c r="C11" s="177" t="s">
        <v>9</v>
      </c>
      <c r="D11" s="313"/>
      <c r="E11" s="570" t="s">
        <v>10</v>
      </c>
      <c r="F11" s="570"/>
      <c r="G11" s="570"/>
      <c r="H11" s="576" t="s">
        <v>11</v>
      </c>
      <c r="I11" s="570"/>
      <c r="J11" s="570"/>
      <c r="K11" s="570" t="s">
        <v>12</v>
      </c>
      <c r="L11" s="570"/>
      <c r="M11" s="570"/>
      <c r="N11" s="570" t="s">
        <v>13</v>
      </c>
      <c r="O11" s="570"/>
      <c r="P11" s="570"/>
    </row>
    <row r="12" spans="1:53" s="336" customFormat="1" ht="13.5" thickBot="1">
      <c r="A12" s="282" t="s">
        <v>35</v>
      </c>
      <c r="B12" s="281" t="s">
        <v>8</v>
      </c>
      <c r="C12" s="282" t="s">
        <v>9</v>
      </c>
      <c r="D12" s="333"/>
      <c r="E12" s="334" t="s">
        <v>15</v>
      </c>
      <c r="F12" s="334" t="s">
        <v>16</v>
      </c>
      <c r="G12" s="278" t="s">
        <v>17</v>
      </c>
      <c r="H12" s="334" t="s">
        <v>15</v>
      </c>
      <c r="I12" s="334" t="s">
        <v>16</v>
      </c>
      <c r="J12" s="334" t="s">
        <v>17</v>
      </c>
      <c r="K12" s="334" t="s">
        <v>15</v>
      </c>
      <c r="L12" s="334" t="s">
        <v>16</v>
      </c>
      <c r="M12" s="334" t="s">
        <v>17</v>
      </c>
      <c r="N12" s="334" t="s">
        <v>15</v>
      </c>
      <c r="O12" s="334" t="s">
        <v>16</v>
      </c>
      <c r="P12" s="334" t="s">
        <v>17</v>
      </c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335"/>
      <c r="AE12" s="335"/>
      <c r="AF12" s="335"/>
      <c r="AG12" s="335"/>
      <c r="AH12" s="335"/>
      <c r="AI12" s="335"/>
      <c r="AJ12" s="335"/>
      <c r="AK12" s="335"/>
      <c r="AL12" s="335"/>
      <c r="AM12" s="335"/>
      <c r="AN12" s="335"/>
      <c r="AO12" s="335"/>
      <c r="AP12" s="335"/>
      <c r="AQ12" s="335"/>
      <c r="AR12" s="335"/>
      <c r="AS12" s="335"/>
      <c r="AT12" s="335"/>
      <c r="AU12" s="335"/>
      <c r="AV12" s="335"/>
      <c r="AW12" s="335"/>
      <c r="AX12" s="335"/>
      <c r="AY12" s="335"/>
      <c r="AZ12" s="335"/>
      <c r="BA12" s="335"/>
    </row>
    <row r="13" spans="1:53" s="329" customFormat="1" ht="12.75">
      <c r="A13" s="13" t="s">
        <v>101</v>
      </c>
      <c r="B13" s="337" t="s">
        <v>20</v>
      </c>
      <c r="C13" s="338" t="s">
        <v>21</v>
      </c>
      <c r="D13" s="274"/>
      <c r="E13" s="279">
        <v>0</v>
      </c>
      <c r="F13" s="461">
        <v>0</v>
      </c>
      <c r="G13" s="339">
        <f>SUM(E13:F13)</f>
        <v>0</v>
      </c>
      <c r="H13" s="339">
        <v>0</v>
      </c>
      <c r="I13" s="339">
        <v>0</v>
      </c>
      <c r="J13" s="339">
        <f>SUM(H13:I13)</f>
        <v>0</v>
      </c>
      <c r="K13" s="339">
        <v>4</v>
      </c>
      <c r="L13" s="339">
        <v>5</v>
      </c>
      <c r="M13" s="339">
        <f>SUM(K13:L13)</f>
        <v>9</v>
      </c>
      <c r="N13" s="339">
        <f>SUM(H13,K13)</f>
        <v>4</v>
      </c>
      <c r="O13" s="339">
        <f>SUM(I13,L13)</f>
        <v>5</v>
      </c>
      <c r="P13" s="340">
        <f>SUM(N13:O13)</f>
        <v>9</v>
      </c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328"/>
      <c r="AN13" s="328"/>
      <c r="AO13" s="328"/>
      <c r="AP13" s="328"/>
      <c r="AQ13" s="328"/>
      <c r="AR13" s="328"/>
      <c r="AS13" s="328"/>
      <c r="AT13" s="328"/>
      <c r="AU13" s="328"/>
      <c r="AV13" s="328"/>
      <c r="AW13" s="328"/>
      <c r="AX13" s="328"/>
      <c r="AY13" s="328"/>
      <c r="AZ13" s="328"/>
      <c r="BA13" s="328"/>
    </row>
    <row r="14" spans="1:53" s="329" customFormat="1" ht="12.75">
      <c r="A14" s="14" t="s">
        <v>37</v>
      </c>
      <c r="B14" s="165" t="s">
        <v>20</v>
      </c>
      <c r="C14" s="341" t="s">
        <v>21</v>
      </c>
      <c r="D14" s="275"/>
      <c r="E14" s="342">
        <v>0</v>
      </c>
      <c r="F14" s="462">
        <v>0</v>
      </c>
      <c r="G14" s="58">
        <f>SUM(E14:F14)</f>
        <v>0</v>
      </c>
      <c r="H14" s="58">
        <v>0</v>
      </c>
      <c r="I14" s="58">
        <v>0</v>
      </c>
      <c r="J14" s="58">
        <f aca="true" t="shared" si="0" ref="J14:J23">SUM(H14:I14)</f>
        <v>0</v>
      </c>
      <c r="K14" s="58">
        <v>4</v>
      </c>
      <c r="L14" s="58">
        <v>6</v>
      </c>
      <c r="M14" s="58">
        <f aca="true" t="shared" si="1" ref="M14:M23">SUM(K14:L14)</f>
        <v>10</v>
      </c>
      <c r="N14" s="58">
        <f aca="true" t="shared" si="2" ref="N14:O23">SUM(H14,K14)</f>
        <v>4</v>
      </c>
      <c r="O14" s="58">
        <f t="shared" si="2"/>
        <v>6</v>
      </c>
      <c r="P14" s="210">
        <f aca="true" t="shared" si="3" ref="P14:P23">SUM(N14:O14)</f>
        <v>10</v>
      </c>
      <c r="Q14" s="328"/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328"/>
      <c r="AF14" s="328"/>
      <c r="AG14" s="328"/>
      <c r="AH14" s="328"/>
      <c r="AI14" s="328"/>
      <c r="AJ14" s="328"/>
      <c r="AK14" s="328"/>
      <c r="AL14" s="328"/>
      <c r="AM14" s="328"/>
      <c r="AN14" s="328"/>
      <c r="AO14" s="328"/>
      <c r="AP14" s="328"/>
      <c r="AQ14" s="328"/>
      <c r="AR14" s="328"/>
      <c r="AS14" s="328"/>
      <c r="AT14" s="328"/>
      <c r="AU14" s="328"/>
      <c r="AV14" s="328"/>
      <c r="AW14" s="328"/>
      <c r="AX14" s="328"/>
      <c r="AY14" s="328"/>
      <c r="AZ14" s="328"/>
      <c r="BA14" s="328"/>
    </row>
    <row r="15" spans="1:53" s="329" customFormat="1" ht="12.75">
      <c r="A15" s="14" t="s">
        <v>38</v>
      </c>
      <c r="B15" s="165" t="s">
        <v>20</v>
      </c>
      <c r="C15" s="341" t="s">
        <v>21</v>
      </c>
      <c r="D15" s="275"/>
      <c r="E15" s="342">
        <v>12</v>
      </c>
      <c r="F15" s="462">
        <v>12</v>
      </c>
      <c r="G15" s="58">
        <f>SUM(E15:F15)</f>
        <v>24</v>
      </c>
      <c r="H15" s="58">
        <v>0</v>
      </c>
      <c r="I15" s="58">
        <v>0</v>
      </c>
      <c r="J15" s="58">
        <f t="shared" si="0"/>
        <v>0</v>
      </c>
      <c r="K15" s="58">
        <v>10</v>
      </c>
      <c r="L15" s="58">
        <v>11</v>
      </c>
      <c r="M15" s="58">
        <f t="shared" si="1"/>
        <v>21</v>
      </c>
      <c r="N15" s="58">
        <f t="shared" si="2"/>
        <v>10</v>
      </c>
      <c r="O15" s="58">
        <f t="shared" si="2"/>
        <v>11</v>
      </c>
      <c r="P15" s="210">
        <f t="shared" si="3"/>
        <v>21</v>
      </c>
      <c r="Q15" s="328"/>
      <c r="R15" s="328"/>
      <c r="S15" s="328"/>
      <c r="T15" s="328"/>
      <c r="U15" s="328"/>
      <c r="V15" s="328"/>
      <c r="W15" s="328"/>
      <c r="X15" s="328"/>
      <c r="Y15" s="328"/>
      <c r="Z15" s="328"/>
      <c r="AA15" s="328"/>
      <c r="AB15" s="328"/>
      <c r="AC15" s="328"/>
      <c r="AD15" s="328"/>
      <c r="AE15" s="328"/>
      <c r="AF15" s="328"/>
      <c r="AG15" s="328"/>
      <c r="AH15" s="328"/>
      <c r="AI15" s="328"/>
      <c r="AJ15" s="328"/>
      <c r="AK15" s="328"/>
      <c r="AL15" s="328"/>
      <c r="AM15" s="328"/>
      <c r="AN15" s="328"/>
      <c r="AO15" s="328"/>
      <c r="AP15" s="328"/>
      <c r="AQ15" s="328"/>
      <c r="AR15" s="328"/>
      <c r="AS15" s="328"/>
      <c r="AT15" s="328"/>
      <c r="AU15" s="328"/>
      <c r="AV15" s="328"/>
      <c r="AW15" s="328"/>
      <c r="AX15" s="328"/>
      <c r="AY15" s="328"/>
      <c r="AZ15" s="328"/>
      <c r="BA15" s="328"/>
    </row>
    <row r="16" spans="1:53" s="329" customFormat="1" ht="12.75">
      <c r="A16" s="14" t="s">
        <v>102</v>
      </c>
      <c r="B16" s="165" t="s">
        <v>20</v>
      </c>
      <c r="C16" s="341" t="s">
        <v>21</v>
      </c>
      <c r="D16" s="275"/>
      <c r="E16" s="342">
        <v>12</v>
      </c>
      <c r="F16" s="462">
        <v>26</v>
      </c>
      <c r="G16" s="58">
        <f aca="true" t="shared" si="4" ref="G16:G23">SUM(E16:F16)</f>
        <v>38</v>
      </c>
      <c r="H16" s="58">
        <v>0</v>
      </c>
      <c r="I16" s="58">
        <v>0</v>
      </c>
      <c r="J16" s="58">
        <f t="shared" si="0"/>
        <v>0</v>
      </c>
      <c r="K16" s="58">
        <v>4</v>
      </c>
      <c r="L16" s="58">
        <v>15</v>
      </c>
      <c r="M16" s="58">
        <f t="shared" si="1"/>
        <v>19</v>
      </c>
      <c r="N16" s="58">
        <f t="shared" si="2"/>
        <v>4</v>
      </c>
      <c r="O16" s="58">
        <f t="shared" si="2"/>
        <v>15</v>
      </c>
      <c r="P16" s="210">
        <f t="shared" si="3"/>
        <v>19</v>
      </c>
      <c r="Q16" s="328"/>
      <c r="R16" s="328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328"/>
      <c r="AD16" s="328"/>
      <c r="AE16" s="328"/>
      <c r="AF16" s="328"/>
      <c r="AG16" s="328"/>
      <c r="AH16" s="328"/>
      <c r="AI16" s="328"/>
      <c r="AJ16" s="328"/>
      <c r="AK16" s="328"/>
      <c r="AL16" s="328"/>
      <c r="AM16" s="328"/>
      <c r="AN16" s="328"/>
      <c r="AO16" s="328"/>
      <c r="AP16" s="328"/>
      <c r="AQ16" s="328"/>
      <c r="AR16" s="328"/>
      <c r="AS16" s="328"/>
      <c r="AT16" s="328"/>
      <c r="AU16" s="328"/>
      <c r="AV16" s="328"/>
      <c r="AW16" s="328"/>
      <c r="AX16" s="328"/>
      <c r="AY16" s="328"/>
      <c r="AZ16" s="328"/>
      <c r="BA16" s="328"/>
    </row>
    <row r="17" spans="1:53" s="346" customFormat="1" ht="18.75" customHeight="1">
      <c r="A17" s="283" t="s">
        <v>215</v>
      </c>
      <c r="B17" s="344" t="s">
        <v>27</v>
      </c>
      <c r="C17" s="277" t="s">
        <v>21</v>
      </c>
      <c r="D17" s="345"/>
      <c r="E17" s="228">
        <v>7</v>
      </c>
      <c r="F17" s="48">
        <v>4</v>
      </c>
      <c r="G17" s="58">
        <f>SUM(E17:F17)</f>
        <v>11</v>
      </c>
      <c r="H17" s="48">
        <v>7</v>
      </c>
      <c r="I17" s="48">
        <v>3</v>
      </c>
      <c r="J17" s="58">
        <f t="shared" si="0"/>
        <v>10</v>
      </c>
      <c r="K17" s="48">
        <v>8</v>
      </c>
      <c r="L17" s="48">
        <v>4</v>
      </c>
      <c r="M17" s="58">
        <f t="shared" si="1"/>
        <v>12</v>
      </c>
      <c r="N17" s="58">
        <f t="shared" si="2"/>
        <v>15</v>
      </c>
      <c r="O17" s="58">
        <f t="shared" si="2"/>
        <v>7</v>
      </c>
      <c r="P17" s="210">
        <f t="shared" si="3"/>
        <v>22</v>
      </c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</row>
    <row r="18" spans="1:53" s="329" customFormat="1" ht="12.75" customHeight="1">
      <c r="A18" s="14" t="s">
        <v>42</v>
      </c>
      <c r="B18" s="165" t="s">
        <v>27</v>
      </c>
      <c r="C18" s="341" t="s">
        <v>21</v>
      </c>
      <c r="D18" s="275"/>
      <c r="E18" s="343">
        <v>0</v>
      </c>
      <c r="F18" s="58">
        <v>0</v>
      </c>
      <c r="G18" s="58">
        <f t="shared" si="4"/>
        <v>0</v>
      </c>
      <c r="H18" s="58">
        <v>0</v>
      </c>
      <c r="I18" s="58">
        <v>0</v>
      </c>
      <c r="J18" s="58">
        <f t="shared" si="0"/>
        <v>0</v>
      </c>
      <c r="K18" s="58">
        <v>1</v>
      </c>
      <c r="L18" s="58">
        <v>0</v>
      </c>
      <c r="M18" s="58">
        <f t="shared" si="1"/>
        <v>1</v>
      </c>
      <c r="N18" s="58">
        <f t="shared" si="2"/>
        <v>1</v>
      </c>
      <c r="O18" s="58">
        <f t="shared" si="2"/>
        <v>0</v>
      </c>
      <c r="P18" s="210">
        <f t="shared" si="3"/>
        <v>1</v>
      </c>
      <c r="Q18" s="328"/>
      <c r="R18" s="328"/>
      <c r="S18" s="328"/>
      <c r="T18" s="328"/>
      <c r="U18" s="328"/>
      <c r="V18" s="328"/>
      <c r="W18" s="328"/>
      <c r="X18" s="328"/>
      <c r="Y18" s="328"/>
      <c r="Z18" s="328"/>
      <c r="AA18" s="328"/>
      <c r="AB18" s="328"/>
      <c r="AC18" s="328"/>
      <c r="AD18" s="328"/>
      <c r="AE18" s="328"/>
      <c r="AF18" s="328"/>
      <c r="AG18" s="328"/>
      <c r="AH18" s="328"/>
      <c r="AI18" s="328"/>
      <c r="AJ18" s="328"/>
      <c r="AK18" s="328"/>
      <c r="AL18" s="328"/>
      <c r="AM18" s="328"/>
      <c r="AN18" s="328"/>
      <c r="AO18" s="328"/>
      <c r="AP18" s="328"/>
      <c r="AQ18" s="328"/>
      <c r="AR18" s="328"/>
      <c r="AS18" s="328"/>
      <c r="AT18" s="328"/>
      <c r="AU18" s="328"/>
      <c r="AV18" s="328"/>
      <c r="AW18" s="328"/>
      <c r="AX18" s="328"/>
      <c r="AY18" s="328"/>
      <c r="AZ18" s="328"/>
      <c r="BA18" s="328"/>
    </row>
    <row r="19" spans="1:53" s="329" customFormat="1" ht="12.75">
      <c r="A19" s="14" t="s">
        <v>43</v>
      </c>
      <c r="B19" s="165" t="s">
        <v>27</v>
      </c>
      <c r="C19" s="341" t="s">
        <v>21</v>
      </c>
      <c r="D19" s="275"/>
      <c r="E19" s="343">
        <v>0</v>
      </c>
      <c r="F19" s="58">
        <v>0</v>
      </c>
      <c r="G19" s="58">
        <f t="shared" si="4"/>
        <v>0</v>
      </c>
      <c r="H19" s="58">
        <v>0</v>
      </c>
      <c r="I19" s="58">
        <v>0</v>
      </c>
      <c r="J19" s="58">
        <f t="shared" si="0"/>
        <v>0</v>
      </c>
      <c r="K19" s="58">
        <v>53</v>
      </c>
      <c r="L19" s="58">
        <v>13</v>
      </c>
      <c r="M19" s="58">
        <f t="shared" si="1"/>
        <v>66</v>
      </c>
      <c r="N19" s="58">
        <f t="shared" si="2"/>
        <v>53</v>
      </c>
      <c r="O19" s="58">
        <f t="shared" si="2"/>
        <v>13</v>
      </c>
      <c r="P19" s="210">
        <f t="shared" si="3"/>
        <v>66</v>
      </c>
      <c r="Q19" s="328"/>
      <c r="R19" s="328"/>
      <c r="S19" s="328"/>
      <c r="T19" s="328"/>
      <c r="U19" s="328"/>
      <c r="V19" s="328"/>
      <c r="W19" s="328"/>
      <c r="X19" s="328"/>
      <c r="Y19" s="328"/>
      <c r="Z19" s="328"/>
      <c r="AA19" s="328"/>
      <c r="AB19" s="328"/>
      <c r="AC19" s="328"/>
      <c r="AD19" s="328"/>
      <c r="AE19" s="328"/>
      <c r="AF19" s="328"/>
      <c r="AG19" s="328"/>
      <c r="AH19" s="328"/>
      <c r="AI19" s="328"/>
      <c r="AJ19" s="328"/>
      <c r="AK19" s="328"/>
      <c r="AL19" s="328"/>
      <c r="AM19" s="328"/>
      <c r="AN19" s="328"/>
      <c r="AO19" s="328"/>
      <c r="AP19" s="328"/>
      <c r="AQ19" s="328"/>
      <c r="AR19" s="328"/>
      <c r="AS19" s="328"/>
      <c r="AT19" s="328"/>
      <c r="AU19" s="328"/>
      <c r="AV19" s="328"/>
      <c r="AW19" s="328"/>
      <c r="AX19" s="328"/>
      <c r="AY19" s="328"/>
      <c r="AZ19" s="328"/>
      <c r="BA19" s="328"/>
    </row>
    <row r="20" spans="1:53" s="347" customFormat="1" ht="12.75">
      <c r="A20" s="14" t="s">
        <v>44</v>
      </c>
      <c r="B20" s="165" t="s">
        <v>27</v>
      </c>
      <c r="C20" s="341" t="s">
        <v>21</v>
      </c>
      <c r="D20" s="275"/>
      <c r="E20" s="343">
        <v>0</v>
      </c>
      <c r="F20" s="58">
        <v>0</v>
      </c>
      <c r="G20" s="58">
        <f t="shared" si="4"/>
        <v>0</v>
      </c>
      <c r="H20" s="58">
        <v>0</v>
      </c>
      <c r="I20" s="58">
        <v>0</v>
      </c>
      <c r="J20" s="58">
        <f t="shared" si="0"/>
        <v>0</v>
      </c>
      <c r="K20" s="58">
        <v>7</v>
      </c>
      <c r="L20" s="58">
        <v>5</v>
      </c>
      <c r="M20" s="58">
        <f t="shared" si="1"/>
        <v>12</v>
      </c>
      <c r="N20" s="58">
        <f t="shared" si="2"/>
        <v>7</v>
      </c>
      <c r="O20" s="58">
        <f t="shared" si="2"/>
        <v>5</v>
      </c>
      <c r="P20" s="210">
        <f t="shared" si="3"/>
        <v>12</v>
      </c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8"/>
      <c r="AM20" s="328"/>
      <c r="AN20" s="328"/>
      <c r="AO20" s="328"/>
      <c r="AP20" s="328"/>
      <c r="AQ20" s="328"/>
      <c r="AR20" s="328"/>
      <c r="AS20" s="328"/>
      <c r="AT20" s="328"/>
      <c r="AU20" s="328"/>
      <c r="AV20" s="328"/>
      <c r="AW20" s="328"/>
      <c r="AX20" s="328"/>
      <c r="AY20" s="328"/>
      <c r="AZ20" s="328"/>
      <c r="BA20" s="328"/>
    </row>
    <row r="21" spans="1:16" s="328" customFormat="1" ht="12.75">
      <c r="A21" s="14" t="s">
        <v>225</v>
      </c>
      <c r="B21" s="165" t="s">
        <v>226</v>
      </c>
      <c r="C21" s="341" t="s">
        <v>21</v>
      </c>
      <c r="D21" s="275"/>
      <c r="E21" s="343">
        <v>0</v>
      </c>
      <c r="F21" s="58">
        <v>0</v>
      </c>
      <c r="G21" s="58">
        <f t="shared" si="4"/>
        <v>0</v>
      </c>
      <c r="H21" s="58">
        <v>0</v>
      </c>
      <c r="I21" s="58">
        <v>0</v>
      </c>
      <c r="J21" s="58">
        <f t="shared" si="0"/>
        <v>0</v>
      </c>
      <c r="K21" s="58">
        <v>7</v>
      </c>
      <c r="L21" s="58">
        <v>11</v>
      </c>
      <c r="M21" s="58">
        <f t="shared" si="1"/>
        <v>18</v>
      </c>
      <c r="N21" s="58">
        <f t="shared" si="2"/>
        <v>7</v>
      </c>
      <c r="O21" s="58">
        <f t="shared" si="2"/>
        <v>11</v>
      </c>
      <c r="P21" s="210">
        <f t="shared" si="3"/>
        <v>18</v>
      </c>
    </row>
    <row r="22" spans="1:53" s="329" customFormat="1" ht="22.5">
      <c r="A22" s="14" t="s">
        <v>177</v>
      </c>
      <c r="B22" s="165" t="s">
        <v>30</v>
      </c>
      <c r="C22" s="341" t="s">
        <v>21</v>
      </c>
      <c r="D22" s="275"/>
      <c r="E22" s="343">
        <v>16</v>
      </c>
      <c r="F22" s="58">
        <v>7</v>
      </c>
      <c r="G22" s="58">
        <f t="shared" si="4"/>
        <v>23</v>
      </c>
      <c r="H22" s="58">
        <v>2</v>
      </c>
      <c r="I22" s="58">
        <v>1</v>
      </c>
      <c r="J22" s="58">
        <f t="shared" si="0"/>
        <v>3</v>
      </c>
      <c r="K22" s="58">
        <v>0</v>
      </c>
      <c r="L22" s="58">
        <v>1</v>
      </c>
      <c r="M22" s="58">
        <f t="shared" si="1"/>
        <v>1</v>
      </c>
      <c r="N22" s="58">
        <f t="shared" si="2"/>
        <v>2</v>
      </c>
      <c r="O22" s="58">
        <f t="shared" si="2"/>
        <v>2</v>
      </c>
      <c r="P22" s="157">
        <f t="shared" si="3"/>
        <v>4</v>
      </c>
      <c r="Q22" s="328"/>
      <c r="R22" s="328"/>
      <c r="S22" s="328"/>
      <c r="T22" s="328"/>
      <c r="U22" s="328"/>
      <c r="V22" s="328"/>
      <c r="W22" s="328"/>
      <c r="X22" s="328"/>
      <c r="Y22" s="328"/>
      <c r="Z22" s="328"/>
      <c r="AA22" s="328"/>
      <c r="AB22" s="328"/>
      <c r="AC22" s="328"/>
      <c r="AD22" s="328"/>
      <c r="AE22" s="328"/>
      <c r="AF22" s="328"/>
      <c r="AG22" s="328"/>
      <c r="AH22" s="328"/>
      <c r="AI22" s="328"/>
      <c r="AJ22" s="328"/>
      <c r="AK22" s="328"/>
      <c r="AL22" s="328"/>
      <c r="AM22" s="328"/>
      <c r="AN22" s="328"/>
      <c r="AO22" s="328"/>
      <c r="AP22" s="328"/>
      <c r="AQ22" s="328"/>
      <c r="AR22" s="328"/>
      <c r="AS22" s="328"/>
      <c r="AT22" s="328"/>
      <c r="AU22" s="328"/>
      <c r="AV22" s="328"/>
      <c r="AW22" s="328"/>
      <c r="AX22" s="328"/>
      <c r="AY22" s="328"/>
      <c r="AZ22" s="328"/>
      <c r="BA22" s="328"/>
    </row>
    <row r="23" spans="1:53" s="329" customFormat="1" ht="14.25" customHeight="1" thickBot="1">
      <c r="A23" s="15" t="s">
        <v>178</v>
      </c>
      <c r="B23" s="198" t="s">
        <v>30</v>
      </c>
      <c r="C23" s="348" t="s">
        <v>21</v>
      </c>
      <c r="D23" s="349"/>
      <c r="E23" s="463">
        <v>25</v>
      </c>
      <c r="F23" s="296">
        <v>5</v>
      </c>
      <c r="G23" s="109">
        <f t="shared" si="4"/>
        <v>30</v>
      </c>
      <c r="H23" s="456">
        <v>7</v>
      </c>
      <c r="I23" s="456">
        <v>2</v>
      </c>
      <c r="J23" s="456">
        <f t="shared" si="0"/>
        <v>9</v>
      </c>
      <c r="K23" s="456">
        <v>1</v>
      </c>
      <c r="L23" s="456">
        <v>0</v>
      </c>
      <c r="M23" s="109">
        <f t="shared" si="1"/>
        <v>1</v>
      </c>
      <c r="N23" s="109">
        <f t="shared" si="2"/>
        <v>8</v>
      </c>
      <c r="O23" s="109">
        <f t="shared" si="2"/>
        <v>2</v>
      </c>
      <c r="P23" s="157">
        <f t="shared" si="3"/>
        <v>10</v>
      </c>
      <c r="Q23" s="328"/>
      <c r="R23" s="328"/>
      <c r="S23" s="328"/>
      <c r="T23" s="328"/>
      <c r="U23" s="328"/>
      <c r="V23" s="328"/>
      <c r="W23" s="328"/>
      <c r="X23" s="328"/>
      <c r="Y23" s="328"/>
      <c r="Z23" s="328"/>
      <c r="AA23" s="328"/>
      <c r="AB23" s="328"/>
      <c r="AC23" s="328"/>
      <c r="AD23" s="328"/>
      <c r="AE23" s="328"/>
      <c r="AF23" s="328"/>
      <c r="AG23" s="328"/>
      <c r="AH23" s="328"/>
      <c r="AI23" s="328"/>
      <c r="AJ23" s="328"/>
      <c r="AK23" s="328"/>
      <c r="AL23" s="328"/>
      <c r="AM23" s="328"/>
      <c r="AN23" s="328"/>
      <c r="AO23" s="328"/>
      <c r="AP23" s="328"/>
      <c r="AQ23" s="328"/>
      <c r="AR23" s="328"/>
      <c r="AS23" s="328"/>
      <c r="AT23" s="328"/>
      <c r="AU23" s="328"/>
      <c r="AV23" s="328"/>
      <c r="AW23" s="328"/>
      <c r="AX23" s="328"/>
      <c r="AY23" s="328"/>
      <c r="AZ23" s="328"/>
      <c r="BA23" s="328"/>
    </row>
    <row r="24" spans="1:53" s="336" customFormat="1" ht="13.5" thickBot="1">
      <c r="A24" s="557" t="s">
        <v>34</v>
      </c>
      <c r="B24" s="557"/>
      <c r="C24" s="557"/>
      <c r="D24" s="558"/>
      <c r="E24" s="350">
        <f aca="true" t="shared" si="5" ref="E24:P24">SUM(E13:E23)</f>
        <v>72</v>
      </c>
      <c r="F24" s="350">
        <f t="shared" si="5"/>
        <v>54</v>
      </c>
      <c r="G24" s="350">
        <f t="shared" si="5"/>
        <v>126</v>
      </c>
      <c r="H24" s="350">
        <f t="shared" si="5"/>
        <v>16</v>
      </c>
      <c r="I24" s="350">
        <f t="shared" si="5"/>
        <v>6</v>
      </c>
      <c r="J24" s="350">
        <f t="shared" si="5"/>
        <v>22</v>
      </c>
      <c r="K24" s="350">
        <f t="shared" si="5"/>
        <v>99</v>
      </c>
      <c r="L24" s="350">
        <f t="shared" si="5"/>
        <v>71</v>
      </c>
      <c r="M24" s="350">
        <f t="shared" si="5"/>
        <v>170</v>
      </c>
      <c r="N24" s="350">
        <f t="shared" si="5"/>
        <v>115</v>
      </c>
      <c r="O24" s="350">
        <f t="shared" si="5"/>
        <v>77</v>
      </c>
      <c r="P24" s="350">
        <f t="shared" si="5"/>
        <v>192</v>
      </c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  <c r="AO24" s="335"/>
      <c r="AP24" s="335"/>
      <c r="AQ24" s="335"/>
      <c r="AR24" s="335"/>
      <c r="AS24" s="335"/>
      <c r="AT24" s="335"/>
      <c r="AU24" s="335"/>
      <c r="AV24" s="335"/>
      <c r="AW24" s="335"/>
      <c r="AX24" s="335"/>
      <c r="AY24" s="335"/>
      <c r="AZ24" s="335"/>
      <c r="BA24" s="335"/>
    </row>
    <row r="25" spans="1:16" ht="12.75">
      <c r="A25" s="69"/>
      <c r="B25" s="69"/>
      <c r="C25" s="69"/>
      <c r="D25" s="69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</row>
    <row r="26" spans="1:16" s="307" customFormat="1" ht="13.5" thickBot="1">
      <c r="A26" s="76"/>
      <c r="B26" s="76"/>
      <c r="C26" s="76"/>
      <c r="D26" s="76"/>
      <c r="E26" s="77"/>
      <c r="F26" s="77"/>
      <c r="G26" s="77"/>
      <c r="H26" s="518"/>
      <c r="I26" s="518"/>
      <c r="J26" s="77"/>
      <c r="K26" s="518"/>
      <c r="L26" s="518"/>
      <c r="M26" s="518"/>
      <c r="N26" s="518"/>
      <c r="O26" s="518"/>
      <c r="P26" s="518"/>
    </row>
    <row r="27" spans="1:16" ht="13.5" thickBot="1">
      <c r="A27" s="567" t="s">
        <v>50</v>
      </c>
      <c r="B27" s="567"/>
      <c r="C27" s="567"/>
      <c r="D27" s="567"/>
      <c r="E27" s="567"/>
      <c r="F27" s="567"/>
      <c r="G27" s="567"/>
      <c r="H27" s="584" t="s">
        <v>6</v>
      </c>
      <c r="I27" s="584"/>
      <c r="J27" s="584"/>
      <c r="K27" s="584"/>
      <c r="L27" s="584"/>
      <c r="M27" s="584"/>
      <c r="N27" s="584"/>
      <c r="O27" s="584"/>
      <c r="P27" s="584"/>
    </row>
    <row r="28" spans="1:16" ht="13.5" thickBot="1">
      <c r="A28" s="177" t="s">
        <v>7</v>
      </c>
      <c r="B28" s="176" t="s">
        <v>51</v>
      </c>
      <c r="C28" s="177" t="s">
        <v>9</v>
      </c>
      <c r="D28" s="313"/>
      <c r="E28" s="570" t="s">
        <v>10</v>
      </c>
      <c r="F28" s="570"/>
      <c r="G28" s="570"/>
      <c r="H28" s="576" t="s">
        <v>11</v>
      </c>
      <c r="I28" s="570"/>
      <c r="J28" s="570"/>
      <c r="K28" s="570" t="s">
        <v>12</v>
      </c>
      <c r="L28" s="570"/>
      <c r="M28" s="570"/>
      <c r="N28" s="570" t="s">
        <v>13</v>
      </c>
      <c r="O28" s="570"/>
      <c r="P28" s="570"/>
    </row>
    <row r="29" spans="1:16" ht="13.5" thickBot="1">
      <c r="A29" s="175" t="s">
        <v>35</v>
      </c>
      <c r="B29" s="176" t="s">
        <v>51</v>
      </c>
      <c r="C29" s="177" t="s">
        <v>9</v>
      </c>
      <c r="D29" s="211"/>
      <c r="E29" s="179" t="s">
        <v>15</v>
      </c>
      <c r="F29" s="179" t="s">
        <v>16</v>
      </c>
      <c r="G29" s="179" t="s">
        <v>17</v>
      </c>
      <c r="H29" s="179" t="s">
        <v>15</v>
      </c>
      <c r="I29" s="179" t="s">
        <v>16</v>
      </c>
      <c r="J29" s="179" t="s">
        <v>17</v>
      </c>
      <c r="K29" s="179" t="s">
        <v>15</v>
      </c>
      <c r="L29" s="179" t="s">
        <v>16</v>
      </c>
      <c r="M29" s="179" t="s">
        <v>17</v>
      </c>
      <c r="N29" s="179" t="s">
        <v>15</v>
      </c>
      <c r="O29" s="179" t="s">
        <v>16</v>
      </c>
      <c r="P29" s="179" t="s">
        <v>17</v>
      </c>
    </row>
    <row r="30" spans="1:16" ht="12.75">
      <c r="A30" s="256" t="s">
        <v>188</v>
      </c>
      <c r="B30" s="257" t="s">
        <v>53</v>
      </c>
      <c r="C30" s="258" t="s">
        <v>21</v>
      </c>
      <c r="D30" s="102"/>
      <c r="E30" s="132">
        <v>5</v>
      </c>
      <c r="F30" s="45">
        <v>4</v>
      </c>
      <c r="G30" s="45">
        <f>SUM(E30:F30)</f>
        <v>9</v>
      </c>
      <c r="H30" s="45">
        <v>0</v>
      </c>
      <c r="I30" s="45">
        <v>0</v>
      </c>
      <c r="J30" s="45">
        <f>SUM(H30:I30)</f>
        <v>0</v>
      </c>
      <c r="K30" s="46">
        <v>5</v>
      </c>
      <c r="L30" s="46">
        <v>4</v>
      </c>
      <c r="M30" s="45">
        <f>SUM(K30:L30)</f>
        <v>9</v>
      </c>
      <c r="N30" s="46">
        <f>SUM(H30,K30)</f>
        <v>5</v>
      </c>
      <c r="O30" s="46">
        <f>SUM(I30,L30)</f>
        <v>4</v>
      </c>
      <c r="P30" s="117">
        <f>SUM(N30:O30)</f>
        <v>9</v>
      </c>
    </row>
    <row r="31" spans="1:53" s="8" customFormat="1" ht="15.75" customHeight="1" thickBot="1">
      <c r="A31" s="42" t="s">
        <v>231</v>
      </c>
      <c r="B31" s="43" t="s">
        <v>55</v>
      </c>
      <c r="C31" s="6" t="s">
        <v>21</v>
      </c>
      <c r="D31" s="52"/>
      <c r="E31" s="53">
        <v>0</v>
      </c>
      <c r="F31" s="54">
        <v>0</v>
      </c>
      <c r="G31" s="45">
        <f>SUM(E31:F31)</f>
        <v>0</v>
      </c>
      <c r="H31" s="47">
        <v>0</v>
      </c>
      <c r="I31" s="47">
        <v>0</v>
      </c>
      <c r="J31" s="45">
        <f>SUM(H31:I31)</f>
        <v>0</v>
      </c>
      <c r="K31" s="47">
        <v>7</v>
      </c>
      <c r="L31" s="47">
        <v>9</v>
      </c>
      <c r="M31" s="45">
        <f>SUM(K31:L31)</f>
        <v>16</v>
      </c>
      <c r="N31" s="47">
        <f>SUM(H31,K31)</f>
        <v>7</v>
      </c>
      <c r="O31" s="47">
        <f>SUM(I31,L31)</f>
        <v>9</v>
      </c>
      <c r="P31" s="117">
        <f>SUM(N31:O31)</f>
        <v>16</v>
      </c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</row>
    <row r="32" spans="1:16" ht="13.5" thickBot="1">
      <c r="A32" s="556" t="s">
        <v>34</v>
      </c>
      <c r="B32" s="620"/>
      <c r="C32" s="620"/>
      <c r="D32" s="622"/>
      <c r="E32" s="185">
        <f aca="true" t="shared" si="6" ref="E32:P32">SUM(E30:E31)</f>
        <v>5</v>
      </c>
      <c r="F32" s="185">
        <f t="shared" si="6"/>
        <v>4</v>
      </c>
      <c r="G32" s="185">
        <f t="shared" si="6"/>
        <v>9</v>
      </c>
      <c r="H32" s="185">
        <f t="shared" si="6"/>
        <v>0</v>
      </c>
      <c r="I32" s="185">
        <f t="shared" si="6"/>
        <v>0</v>
      </c>
      <c r="J32" s="185">
        <f t="shared" si="6"/>
        <v>0</v>
      </c>
      <c r="K32" s="185">
        <f t="shared" si="6"/>
        <v>12</v>
      </c>
      <c r="L32" s="185">
        <f t="shared" si="6"/>
        <v>13</v>
      </c>
      <c r="M32" s="185">
        <f t="shared" si="6"/>
        <v>25</v>
      </c>
      <c r="N32" s="185">
        <f t="shared" si="6"/>
        <v>12</v>
      </c>
      <c r="O32" s="185">
        <f t="shared" si="6"/>
        <v>13</v>
      </c>
      <c r="P32" s="185">
        <f t="shared" si="6"/>
        <v>25</v>
      </c>
    </row>
    <row r="34" spans="1:16" ht="13.5" thickBot="1">
      <c r="A34" s="69"/>
      <c r="B34" s="69"/>
      <c r="C34" s="69"/>
      <c r="D34" s="69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</row>
    <row r="35" spans="1:16" ht="13.5" thickBot="1">
      <c r="A35" s="567" t="s">
        <v>68</v>
      </c>
      <c r="B35" s="567"/>
      <c r="C35" s="567"/>
      <c r="D35" s="567"/>
      <c r="E35" s="567"/>
      <c r="F35" s="567"/>
      <c r="G35" s="567"/>
      <c r="H35" s="584" t="s">
        <v>6</v>
      </c>
      <c r="I35" s="584"/>
      <c r="J35" s="584"/>
      <c r="K35" s="584"/>
      <c r="L35" s="584"/>
      <c r="M35" s="584"/>
      <c r="N35" s="584"/>
      <c r="O35" s="584"/>
      <c r="P35" s="584"/>
    </row>
    <row r="36" spans="1:16" ht="13.5" thickBot="1">
      <c r="A36" s="177" t="s">
        <v>7</v>
      </c>
      <c r="B36" s="176" t="s">
        <v>51</v>
      </c>
      <c r="C36" s="177" t="s">
        <v>9</v>
      </c>
      <c r="D36" s="313"/>
      <c r="E36" s="570" t="s">
        <v>10</v>
      </c>
      <c r="F36" s="570"/>
      <c r="G36" s="570"/>
      <c r="H36" s="576" t="s">
        <v>11</v>
      </c>
      <c r="I36" s="570"/>
      <c r="J36" s="570"/>
      <c r="K36" s="570" t="s">
        <v>12</v>
      </c>
      <c r="L36" s="570"/>
      <c r="M36" s="570"/>
      <c r="N36" s="570" t="s">
        <v>13</v>
      </c>
      <c r="O36" s="570"/>
      <c r="P36" s="570"/>
    </row>
    <row r="37" spans="1:16" ht="13.5" customHeight="1" thickBot="1">
      <c r="A37" s="175" t="s">
        <v>35</v>
      </c>
      <c r="B37" s="176" t="s">
        <v>51</v>
      </c>
      <c r="C37" s="177" t="s">
        <v>9</v>
      </c>
      <c r="D37" s="211"/>
      <c r="E37" s="179" t="s">
        <v>15</v>
      </c>
      <c r="F37" s="179" t="s">
        <v>16</v>
      </c>
      <c r="G37" s="179" t="s">
        <v>17</v>
      </c>
      <c r="H37" s="179" t="s">
        <v>15</v>
      </c>
      <c r="I37" s="179" t="s">
        <v>16</v>
      </c>
      <c r="J37" s="179" t="s">
        <v>17</v>
      </c>
      <c r="K37" s="179" t="s">
        <v>15</v>
      </c>
      <c r="L37" s="179" t="s">
        <v>16</v>
      </c>
      <c r="M37" s="179" t="s">
        <v>17</v>
      </c>
      <c r="N37" s="255" t="s">
        <v>15</v>
      </c>
      <c r="O37" s="255" t="s">
        <v>16</v>
      </c>
      <c r="P37" s="179" t="s">
        <v>17</v>
      </c>
    </row>
    <row r="38" spans="1:16" ht="12.75">
      <c r="A38" s="259" t="s">
        <v>79</v>
      </c>
      <c r="B38" s="41" t="s">
        <v>73</v>
      </c>
      <c r="C38" s="126" t="s">
        <v>70</v>
      </c>
      <c r="D38" s="227"/>
      <c r="E38" s="266">
        <v>11</v>
      </c>
      <c r="F38" s="436">
        <v>6</v>
      </c>
      <c r="G38" s="438">
        <f>SUM(E38:F38)</f>
        <v>17</v>
      </c>
      <c r="H38" s="125">
        <v>9</v>
      </c>
      <c r="I38" s="127">
        <v>4</v>
      </c>
      <c r="J38" s="119">
        <f>SUM(H38:I38)</f>
        <v>13</v>
      </c>
      <c r="K38" s="128">
        <v>8</v>
      </c>
      <c r="L38" s="128">
        <v>9</v>
      </c>
      <c r="M38" s="440">
        <f>SUM(K38:L38)</f>
        <v>17</v>
      </c>
      <c r="N38" s="47">
        <f aca="true" t="shared" si="7" ref="N38:O41">SUM(H38,K38)</f>
        <v>17</v>
      </c>
      <c r="O38" s="47">
        <f t="shared" si="7"/>
        <v>13</v>
      </c>
      <c r="P38" s="267">
        <f>SUM(N38:O38)</f>
        <v>30</v>
      </c>
    </row>
    <row r="39" spans="1:16" ht="22.5">
      <c r="A39" s="283" t="s">
        <v>210</v>
      </c>
      <c r="B39" s="39" t="s">
        <v>211</v>
      </c>
      <c r="C39" s="10" t="s">
        <v>70</v>
      </c>
      <c r="D39" s="222"/>
      <c r="E39" s="228">
        <v>0</v>
      </c>
      <c r="F39" s="431">
        <v>0</v>
      </c>
      <c r="G39" s="48">
        <f>SUM(E39:F39)</f>
        <v>0</v>
      </c>
      <c r="H39" s="48">
        <v>0</v>
      </c>
      <c r="I39" s="48">
        <v>0</v>
      </c>
      <c r="J39" s="119">
        <f>SUM(H39:I39)</f>
        <v>0</v>
      </c>
      <c r="K39" s="61">
        <v>0</v>
      </c>
      <c r="L39" s="61">
        <v>4</v>
      </c>
      <c r="M39" s="440">
        <f>SUM(K39:L39)</f>
        <v>4</v>
      </c>
      <c r="N39" s="47">
        <f t="shared" si="7"/>
        <v>0</v>
      </c>
      <c r="O39" s="47">
        <f t="shared" si="7"/>
        <v>4</v>
      </c>
      <c r="P39" s="49">
        <f>SUM(N39:O39)</f>
        <v>4</v>
      </c>
    </row>
    <row r="40" spans="1:16" ht="12.75">
      <c r="A40" s="309" t="s">
        <v>67</v>
      </c>
      <c r="B40" s="72" t="s">
        <v>211</v>
      </c>
      <c r="C40" s="10" t="s">
        <v>70</v>
      </c>
      <c r="D40" s="222"/>
      <c r="E40" s="228">
        <v>0</v>
      </c>
      <c r="F40" s="431">
        <v>0</v>
      </c>
      <c r="G40" s="48">
        <f>SUM(E40:F40)</f>
        <v>0</v>
      </c>
      <c r="H40" s="48">
        <v>0</v>
      </c>
      <c r="I40" s="48">
        <v>0</v>
      </c>
      <c r="J40" s="119">
        <f>SUM(H40:I40)</f>
        <v>0</v>
      </c>
      <c r="K40" s="61">
        <v>0</v>
      </c>
      <c r="L40" s="61">
        <v>4</v>
      </c>
      <c r="M40" s="440">
        <f>SUM(K40:L40)</f>
        <v>4</v>
      </c>
      <c r="N40" s="47">
        <f t="shared" si="7"/>
        <v>0</v>
      </c>
      <c r="O40" s="47">
        <f t="shared" si="7"/>
        <v>4</v>
      </c>
      <c r="P40" s="49">
        <f>SUM(N40:O40)</f>
        <v>4</v>
      </c>
    </row>
    <row r="41" spans="1:16" ht="13.5" thickBot="1">
      <c r="A41" s="29" t="s">
        <v>80</v>
      </c>
      <c r="B41" s="21" t="s">
        <v>74</v>
      </c>
      <c r="C41" s="126" t="s">
        <v>70</v>
      </c>
      <c r="D41" s="227"/>
      <c r="E41" s="229">
        <v>0</v>
      </c>
      <c r="F41" s="439">
        <v>0</v>
      </c>
      <c r="G41" s="297">
        <f>SUM(E41:F41)</f>
        <v>0</v>
      </c>
      <c r="H41" s="437">
        <v>0</v>
      </c>
      <c r="I41" s="31">
        <v>0</v>
      </c>
      <c r="J41" s="119">
        <f>SUM(H41:I41)</f>
        <v>0</v>
      </c>
      <c r="K41" s="31">
        <v>3</v>
      </c>
      <c r="L41" s="31">
        <v>7</v>
      </c>
      <c r="M41" s="440">
        <f>SUM(K41:L41)</f>
        <v>10</v>
      </c>
      <c r="N41" s="66">
        <f t="shared" si="7"/>
        <v>3</v>
      </c>
      <c r="O41" s="66">
        <f t="shared" si="7"/>
        <v>7</v>
      </c>
      <c r="P41" s="117">
        <f>SUM(N41:O41)</f>
        <v>10</v>
      </c>
    </row>
    <row r="42" spans="1:16" ht="13.5" thickBot="1">
      <c r="A42" s="561" t="s">
        <v>34</v>
      </c>
      <c r="B42" s="561"/>
      <c r="C42" s="561"/>
      <c r="D42" s="562"/>
      <c r="E42" s="185">
        <f aca="true" t="shared" si="8" ref="E42:P42">SUM(E38:E41)</f>
        <v>11</v>
      </c>
      <c r="F42" s="185">
        <f t="shared" si="8"/>
        <v>6</v>
      </c>
      <c r="G42" s="185">
        <f t="shared" si="8"/>
        <v>17</v>
      </c>
      <c r="H42" s="185">
        <f t="shared" si="8"/>
        <v>9</v>
      </c>
      <c r="I42" s="185">
        <f t="shared" si="8"/>
        <v>4</v>
      </c>
      <c r="J42" s="185">
        <f t="shared" si="8"/>
        <v>13</v>
      </c>
      <c r="K42" s="185">
        <f t="shared" si="8"/>
        <v>11</v>
      </c>
      <c r="L42" s="185">
        <f t="shared" si="8"/>
        <v>24</v>
      </c>
      <c r="M42" s="185">
        <f t="shared" si="8"/>
        <v>35</v>
      </c>
      <c r="N42" s="185">
        <f t="shared" si="8"/>
        <v>20</v>
      </c>
      <c r="O42" s="185">
        <f t="shared" si="8"/>
        <v>28</v>
      </c>
      <c r="P42" s="185">
        <f t="shared" si="8"/>
        <v>48</v>
      </c>
    </row>
    <row r="43" ht="15.75" thickBot="1"/>
    <row r="44" spans="1:16" ht="11.25" customHeight="1" thickBot="1">
      <c r="A44" s="602" t="s">
        <v>85</v>
      </c>
      <c r="B44" s="602"/>
      <c r="C44" s="602"/>
      <c r="D44" s="602"/>
      <c r="E44" s="602"/>
      <c r="F44" s="602"/>
      <c r="G44" s="602"/>
      <c r="H44" s="577" t="s">
        <v>6</v>
      </c>
      <c r="I44" s="577"/>
      <c r="J44" s="577"/>
      <c r="K44" s="577"/>
      <c r="L44" s="577"/>
      <c r="M44" s="577"/>
      <c r="N44" s="577"/>
      <c r="O44" s="577"/>
      <c r="P44" s="577"/>
    </row>
    <row r="45" spans="1:16" ht="11.25" customHeight="1" thickBot="1">
      <c r="A45" s="175" t="s">
        <v>7</v>
      </c>
      <c r="B45" s="312" t="s">
        <v>51</v>
      </c>
      <c r="C45" s="175" t="s">
        <v>9</v>
      </c>
      <c r="D45" s="178"/>
      <c r="E45" s="601" t="s">
        <v>10</v>
      </c>
      <c r="F45" s="601"/>
      <c r="G45" s="601"/>
      <c r="H45" s="603" t="s">
        <v>11</v>
      </c>
      <c r="I45" s="601"/>
      <c r="J45" s="601"/>
      <c r="K45" s="601" t="s">
        <v>12</v>
      </c>
      <c r="L45" s="601"/>
      <c r="M45" s="601"/>
      <c r="N45" s="601" t="s">
        <v>13</v>
      </c>
      <c r="O45" s="601"/>
      <c r="P45" s="601"/>
    </row>
    <row r="46" spans="1:16" ht="13.5" thickBot="1">
      <c r="A46" s="175" t="s">
        <v>35</v>
      </c>
      <c r="B46" s="312" t="s">
        <v>51</v>
      </c>
      <c r="C46" s="175" t="s">
        <v>9</v>
      </c>
      <c r="D46" s="178"/>
      <c r="E46" s="179" t="s">
        <v>15</v>
      </c>
      <c r="F46" s="179" t="s">
        <v>16</v>
      </c>
      <c r="G46" s="179" t="s">
        <v>17</v>
      </c>
      <c r="H46" s="179" t="s">
        <v>15</v>
      </c>
      <c r="I46" s="179" t="s">
        <v>16</v>
      </c>
      <c r="J46" s="179" t="s">
        <v>17</v>
      </c>
      <c r="K46" s="179" t="s">
        <v>15</v>
      </c>
      <c r="L46" s="179" t="s">
        <v>16</v>
      </c>
      <c r="M46" s="179" t="s">
        <v>17</v>
      </c>
      <c r="N46" s="179" t="s">
        <v>15</v>
      </c>
      <c r="O46" s="179" t="s">
        <v>16</v>
      </c>
      <c r="P46" s="179" t="s">
        <v>17</v>
      </c>
    </row>
    <row r="47" spans="1:16" ht="12.75">
      <c r="A47" s="158" t="s">
        <v>100</v>
      </c>
      <c r="B47" s="394" t="s">
        <v>88</v>
      </c>
      <c r="C47" s="189" t="s">
        <v>87</v>
      </c>
      <c r="D47" s="190"/>
      <c r="E47" s="224">
        <v>0</v>
      </c>
      <c r="F47" s="46">
        <v>0</v>
      </c>
      <c r="G47" s="46">
        <f>SUM(E47:F47)</f>
        <v>0</v>
      </c>
      <c r="H47" s="46">
        <v>0</v>
      </c>
      <c r="I47" s="46">
        <v>0</v>
      </c>
      <c r="J47" s="46">
        <f>SUM(H47:I47)</f>
        <v>0</v>
      </c>
      <c r="K47" s="46">
        <v>0</v>
      </c>
      <c r="L47" s="46">
        <v>0</v>
      </c>
      <c r="M47" s="46">
        <f>SUM(K47:L47)</f>
        <v>0</v>
      </c>
      <c r="N47" s="46">
        <f>SUM(H47,K47)</f>
        <v>0</v>
      </c>
      <c r="O47" s="46">
        <f>SUM(I47,L47)</f>
        <v>0</v>
      </c>
      <c r="P47" s="130">
        <f aca="true" t="shared" si="9" ref="P47:P55">SUM(N47:O47)</f>
        <v>0</v>
      </c>
    </row>
    <row r="48" spans="1:16" ht="12.75">
      <c r="A48" s="158" t="s">
        <v>101</v>
      </c>
      <c r="B48" s="394" t="s">
        <v>88</v>
      </c>
      <c r="C48" s="189" t="s">
        <v>87</v>
      </c>
      <c r="D48" s="365"/>
      <c r="E48" s="224">
        <v>0</v>
      </c>
      <c r="F48" s="46">
        <v>0</v>
      </c>
      <c r="G48" s="46">
        <f aca="true" t="shared" si="10" ref="G48:G55">SUM(E48:F48)</f>
        <v>0</v>
      </c>
      <c r="H48" s="46">
        <v>0</v>
      </c>
      <c r="I48" s="46">
        <v>0</v>
      </c>
      <c r="J48" s="46">
        <f aca="true" t="shared" si="11" ref="J48:J55">SUM(H48:I48)</f>
        <v>0</v>
      </c>
      <c r="K48" s="46">
        <v>0</v>
      </c>
      <c r="L48" s="46">
        <v>0</v>
      </c>
      <c r="M48" s="46">
        <f aca="true" t="shared" si="12" ref="M48:M55">SUM(K48:L48)</f>
        <v>0</v>
      </c>
      <c r="N48" s="46">
        <f aca="true" t="shared" si="13" ref="N48:O55">SUM(H48,K48)</f>
        <v>0</v>
      </c>
      <c r="O48" s="46">
        <f t="shared" si="13"/>
        <v>0</v>
      </c>
      <c r="P48" s="130">
        <f t="shared" si="9"/>
        <v>0</v>
      </c>
    </row>
    <row r="49" spans="1:16" ht="12.75">
      <c r="A49" s="64" t="s">
        <v>102</v>
      </c>
      <c r="B49" s="394" t="s">
        <v>88</v>
      </c>
      <c r="C49" s="144" t="s">
        <v>87</v>
      </c>
      <c r="D49" s="365"/>
      <c r="E49" s="53">
        <v>10</v>
      </c>
      <c r="F49" s="54">
        <v>15</v>
      </c>
      <c r="G49" s="46">
        <f t="shared" si="10"/>
        <v>25</v>
      </c>
      <c r="H49" s="47">
        <v>7</v>
      </c>
      <c r="I49" s="47">
        <v>13</v>
      </c>
      <c r="J49" s="46">
        <f t="shared" si="11"/>
        <v>20</v>
      </c>
      <c r="K49" s="47">
        <v>4</v>
      </c>
      <c r="L49" s="47">
        <v>5</v>
      </c>
      <c r="M49" s="46">
        <f t="shared" si="12"/>
        <v>9</v>
      </c>
      <c r="N49" s="46">
        <f t="shared" si="13"/>
        <v>11</v>
      </c>
      <c r="O49" s="46">
        <f t="shared" si="13"/>
        <v>18</v>
      </c>
      <c r="P49" s="130">
        <f t="shared" si="9"/>
        <v>29</v>
      </c>
    </row>
    <row r="50" spans="1:16" ht="12.75">
      <c r="A50" s="148" t="s">
        <v>36</v>
      </c>
      <c r="B50" s="394" t="s">
        <v>88</v>
      </c>
      <c r="C50" s="166" t="s">
        <v>87</v>
      </c>
      <c r="D50" s="365"/>
      <c r="E50" s="134">
        <v>0</v>
      </c>
      <c r="F50" s="135">
        <v>0</v>
      </c>
      <c r="G50" s="46">
        <f t="shared" si="10"/>
        <v>0</v>
      </c>
      <c r="H50" s="66">
        <v>0</v>
      </c>
      <c r="I50" s="66">
        <v>0</v>
      </c>
      <c r="J50" s="46">
        <f t="shared" si="11"/>
        <v>0</v>
      </c>
      <c r="K50" s="66">
        <v>0</v>
      </c>
      <c r="L50" s="66">
        <v>0</v>
      </c>
      <c r="M50" s="46">
        <f t="shared" si="12"/>
        <v>0</v>
      </c>
      <c r="N50" s="46">
        <f t="shared" si="13"/>
        <v>0</v>
      </c>
      <c r="O50" s="46">
        <f t="shared" si="13"/>
        <v>0</v>
      </c>
      <c r="P50" s="130">
        <f t="shared" si="9"/>
        <v>0</v>
      </c>
    </row>
    <row r="51" spans="1:53" s="8" customFormat="1" ht="12.75">
      <c r="A51" s="64" t="s">
        <v>37</v>
      </c>
      <c r="B51" s="75" t="s">
        <v>90</v>
      </c>
      <c r="C51" s="144" t="s">
        <v>87</v>
      </c>
      <c r="D51" s="365"/>
      <c r="E51" s="53">
        <v>15</v>
      </c>
      <c r="F51" s="54">
        <v>7</v>
      </c>
      <c r="G51" s="46">
        <f t="shared" si="10"/>
        <v>22</v>
      </c>
      <c r="H51" s="47">
        <v>5</v>
      </c>
      <c r="I51" s="47">
        <v>11</v>
      </c>
      <c r="J51" s="46">
        <f t="shared" si="11"/>
        <v>16</v>
      </c>
      <c r="K51" s="47">
        <v>4</v>
      </c>
      <c r="L51" s="47">
        <v>9</v>
      </c>
      <c r="M51" s="46">
        <f t="shared" si="12"/>
        <v>13</v>
      </c>
      <c r="N51" s="46">
        <f t="shared" si="13"/>
        <v>9</v>
      </c>
      <c r="O51" s="46">
        <f t="shared" si="13"/>
        <v>20</v>
      </c>
      <c r="P51" s="276">
        <f t="shared" si="9"/>
        <v>29</v>
      </c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</row>
    <row r="52" spans="1:16" ht="12.75">
      <c r="A52" s="64" t="s">
        <v>202</v>
      </c>
      <c r="B52" s="75" t="s">
        <v>203</v>
      </c>
      <c r="C52" s="144" t="s">
        <v>87</v>
      </c>
      <c r="D52" s="365"/>
      <c r="E52" s="53">
        <v>0</v>
      </c>
      <c r="F52" s="54">
        <v>0</v>
      </c>
      <c r="G52" s="46">
        <f t="shared" si="10"/>
        <v>0</v>
      </c>
      <c r="H52" s="47">
        <v>0</v>
      </c>
      <c r="I52" s="47">
        <v>0</v>
      </c>
      <c r="J52" s="46">
        <f t="shared" si="11"/>
        <v>0</v>
      </c>
      <c r="K52" s="47">
        <v>0</v>
      </c>
      <c r="L52" s="47">
        <v>0</v>
      </c>
      <c r="M52" s="46">
        <f t="shared" si="12"/>
        <v>0</v>
      </c>
      <c r="N52" s="46">
        <f t="shared" si="13"/>
        <v>0</v>
      </c>
      <c r="O52" s="46">
        <f t="shared" si="13"/>
        <v>0</v>
      </c>
      <c r="P52" s="276">
        <f t="shared" si="9"/>
        <v>0</v>
      </c>
    </row>
    <row r="53" spans="1:53" s="8" customFormat="1" ht="12.75">
      <c r="A53" s="464" t="s">
        <v>103</v>
      </c>
      <c r="B53" s="443" t="s">
        <v>96</v>
      </c>
      <c r="C53" s="444" t="s">
        <v>87</v>
      </c>
      <c r="D53" s="445"/>
      <c r="E53" s="465">
        <v>0</v>
      </c>
      <c r="F53" s="466">
        <v>0</v>
      </c>
      <c r="G53" s="448">
        <f t="shared" si="10"/>
        <v>0</v>
      </c>
      <c r="H53" s="449">
        <v>0</v>
      </c>
      <c r="I53" s="449">
        <v>0</v>
      </c>
      <c r="J53" s="448">
        <f t="shared" si="11"/>
        <v>0</v>
      </c>
      <c r="K53" s="449">
        <v>10</v>
      </c>
      <c r="L53" s="449">
        <v>9</v>
      </c>
      <c r="M53" s="448">
        <f t="shared" si="12"/>
        <v>19</v>
      </c>
      <c r="N53" s="448">
        <f t="shared" si="13"/>
        <v>10</v>
      </c>
      <c r="O53" s="448">
        <f t="shared" si="13"/>
        <v>9</v>
      </c>
      <c r="P53" s="450">
        <f t="shared" si="9"/>
        <v>19</v>
      </c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</row>
    <row r="54" spans="1:53" s="452" customFormat="1" ht="12.75">
      <c r="A54" s="442" t="s">
        <v>231</v>
      </c>
      <c r="B54" s="443" t="s">
        <v>92</v>
      </c>
      <c r="C54" s="444" t="s">
        <v>93</v>
      </c>
      <c r="D54" s="445"/>
      <c r="E54" s="446">
        <v>0</v>
      </c>
      <c r="F54" s="447">
        <v>0</v>
      </c>
      <c r="G54" s="448">
        <f t="shared" si="10"/>
        <v>0</v>
      </c>
      <c r="H54" s="449">
        <v>0</v>
      </c>
      <c r="I54" s="449">
        <v>0</v>
      </c>
      <c r="J54" s="448">
        <f t="shared" si="11"/>
        <v>0</v>
      </c>
      <c r="K54" s="449">
        <v>8</v>
      </c>
      <c r="L54" s="449">
        <v>2</v>
      </c>
      <c r="M54" s="448">
        <f t="shared" si="12"/>
        <v>10</v>
      </c>
      <c r="N54" s="448">
        <f t="shared" si="13"/>
        <v>8</v>
      </c>
      <c r="O54" s="448">
        <f t="shared" si="13"/>
        <v>2</v>
      </c>
      <c r="P54" s="450">
        <f t="shared" si="9"/>
        <v>10</v>
      </c>
      <c r="Q54" s="451"/>
      <c r="R54" s="451"/>
      <c r="S54" s="451"/>
      <c r="T54" s="451"/>
      <c r="U54" s="451"/>
      <c r="V54" s="451"/>
      <c r="W54" s="451"/>
      <c r="X54" s="451"/>
      <c r="Y54" s="451"/>
      <c r="Z54" s="451"/>
      <c r="AA54" s="451"/>
      <c r="AB54" s="451"/>
      <c r="AC54" s="451"/>
      <c r="AD54" s="451"/>
      <c r="AE54" s="451"/>
      <c r="AF54" s="451"/>
      <c r="AG54" s="451"/>
      <c r="AH54" s="451"/>
      <c r="AI54" s="451"/>
      <c r="AJ54" s="451"/>
      <c r="AK54" s="451"/>
      <c r="AL54" s="451"/>
      <c r="AM54" s="451"/>
      <c r="AN54" s="451"/>
      <c r="AO54" s="451"/>
      <c r="AP54" s="451"/>
      <c r="AQ54" s="451"/>
      <c r="AR54" s="451"/>
      <c r="AS54" s="451"/>
      <c r="AT54" s="451"/>
      <c r="AU54" s="451"/>
      <c r="AV54" s="451"/>
      <c r="AW54" s="451"/>
      <c r="AX54" s="451"/>
      <c r="AY54" s="451"/>
      <c r="AZ54" s="451"/>
      <c r="BA54" s="451"/>
    </row>
    <row r="55" spans="1:53" s="8" customFormat="1" ht="13.5" thickBot="1">
      <c r="A55" s="389" t="s">
        <v>104</v>
      </c>
      <c r="B55" s="390" t="s">
        <v>98</v>
      </c>
      <c r="C55" s="391" t="s">
        <v>87</v>
      </c>
      <c r="D55" s="392"/>
      <c r="E55" s="205">
        <v>0</v>
      </c>
      <c r="F55" s="206">
        <v>0</v>
      </c>
      <c r="G55" s="46">
        <f t="shared" si="10"/>
        <v>0</v>
      </c>
      <c r="H55" s="206">
        <v>0</v>
      </c>
      <c r="I55" s="206">
        <v>0</v>
      </c>
      <c r="J55" s="46">
        <f t="shared" si="11"/>
        <v>0</v>
      </c>
      <c r="K55" s="206">
        <v>2</v>
      </c>
      <c r="L55" s="206">
        <v>2</v>
      </c>
      <c r="M55" s="46">
        <f t="shared" si="12"/>
        <v>4</v>
      </c>
      <c r="N55" s="46">
        <f t="shared" si="13"/>
        <v>2</v>
      </c>
      <c r="O55" s="46">
        <f t="shared" si="13"/>
        <v>2</v>
      </c>
      <c r="P55" s="393">
        <f t="shared" si="9"/>
        <v>4</v>
      </c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</row>
    <row r="56" spans="1:53" s="8" customFormat="1" ht="13.5" thickBot="1">
      <c r="A56" s="555" t="s">
        <v>34</v>
      </c>
      <c r="B56" s="555"/>
      <c r="C56" s="555"/>
      <c r="D56" s="555"/>
      <c r="E56" s="185">
        <f aca="true" t="shared" si="14" ref="E56:P56">SUM(E47:E55)</f>
        <v>25</v>
      </c>
      <c r="F56" s="185">
        <f t="shared" si="14"/>
        <v>22</v>
      </c>
      <c r="G56" s="185">
        <f t="shared" si="14"/>
        <v>47</v>
      </c>
      <c r="H56" s="185">
        <f t="shared" si="14"/>
        <v>12</v>
      </c>
      <c r="I56" s="185">
        <f t="shared" si="14"/>
        <v>24</v>
      </c>
      <c r="J56" s="185">
        <f t="shared" si="14"/>
        <v>36</v>
      </c>
      <c r="K56" s="185">
        <f t="shared" si="14"/>
        <v>28</v>
      </c>
      <c r="L56" s="185">
        <f t="shared" si="14"/>
        <v>27</v>
      </c>
      <c r="M56" s="185">
        <f t="shared" si="14"/>
        <v>55</v>
      </c>
      <c r="N56" s="185">
        <f t="shared" si="14"/>
        <v>40</v>
      </c>
      <c r="O56" s="185">
        <f t="shared" si="14"/>
        <v>51</v>
      </c>
      <c r="P56" s="185">
        <f t="shared" si="14"/>
        <v>91</v>
      </c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</row>
    <row r="57" spans="1:16" ht="12.75">
      <c r="A57" s="138"/>
      <c r="B57" s="138"/>
      <c r="C57" s="138"/>
      <c r="D57" s="138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ht="15.75" thickBot="1"/>
    <row r="59" spans="1:16" ht="9.75" customHeight="1" thickBot="1">
      <c r="A59" s="567" t="s">
        <v>108</v>
      </c>
      <c r="B59" s="567"/>
      <c r="C59" s="567"/>
      <c r="D59" s="567"/>
      <c r="E59" s="567"/>
      <c r="F59" s="567"/>
      <c r="G59" s="567"/>
      <c r="H59" s="577" t="s">
        <v>6</v>
      </c>
      <c r="I59" s="577"/>
      <c r="J59" s="577"/>
      <c r="K59" s="577"/>
      <c r="L59" s="577"/>
      <c r="M59" s="577"/>
      <c r="N59" s="577"/>
      <c r="O59" s="577"/>
      <c r="P59" s="577"/>
    </row>
    <row r="60" spans="1:16" ht="13.5" thickBot="1">
      <c r="A60" s="175" t="s">
        <v>7</v>
      </c>
      <c r="B60" s="176" t="s">
        <v>51</v>
      </c>
      <c r="C60" s="177" t="s">
        <v>9</v>
      </c>
      <c r="D60" s="211"/>
      <c r="E60" s="570" t="s">
        <v>10</v>
      </c>
      <c r="F60" s="570"/>
      <c r="G60" s="570"/>
      <c r="H60" s="576" t="s">
        <v>11</v>
      </c>
      <c r="I60" s="570"/>
      <c r="J60" s="570"/>
      <c r="K60" s="570" t="s">
        <v>12</v>
      </c>
      <c r="L60" s="570"/>
      <c r="M60" s="570"/>
      <c r="N60" s="570" t="s">
        <v>13</v>
      </c>
      <c r="O60" s="570"/>
      <c r="P60" s="570"/>
    </row>
    <row r="61" spans="1:16" ht="14.25" customHeight="1" thickBot="1">
      <c r="A61" s="175" t="s">
        <v>35</v>
      </c>
      <c r="B61" s="176" t="s">
        <v>51</v>
      </c>
      <c r="C61" s="177" t="s">
        <v>9</v>
      </c>
      <c r="D61" s="211"/>
      <c r="E61" s="179" t="s">
        <v>15</v>
      </c>
      <c r="F61" s="179" t="s">
        <v>16</v>
      </c>
      <c r="G61" s="179" t="s">
        <v>17</v>
      </c>
      <c r="H61" s="179" t="s">
        <v>15</v>
      </c>
      <c r="I61" s="179" t="s">
        <v>16</v>
      </c>
      <c r="J61" s="179" t="s">
        <v>17</v>
      </c>
      <c r="K61" s="179" t="s">
        <v>15</v>
      </c>
      <c r="L61" s="179" t="s">
        <v>16</v>
      </c>
      <c r="M61" s="179" t="s">
        <v>17</v>
      </c>
      <c r="N61" s="179" t="s">
        <v>15</v>
      </c>
      <c r="O61" s="179" t="s">
        <v>16</v>
      </c>
      <c r="P61" s="179" t="s">
        <v>17</v>
      </c>
    </row>
    <row r="62" spans="1:16" ht="13.5" thickBot="1">
      <c r="A62" s="305" t="s">
        <v>231</v>
      </c>
      <c r="B62" s="56" t="s">
        <v>110</v>
      </c>
      <c r="C62" s="139" t="s">
        <v>112</v>
      </c>
      <c r="D62" s="236"/>
      <c r="E62" s="237">
        <v>0</v>
      </c>
      <c r="F62" s="131">
        <v>0</v>
      </c>
      <c r="G62" s="131">
        <f>SUM(E62:F62)</f>
        <v>0</v>
      </c>
      <c r="H62" s="131">
        <v>0</v>
      </c>
      <c r="I62" s="57">
        <v>0</v>
      </c>
      <c r="J62" s="131">
        <f>SUM(H62:I62)</f>
        <v>0</v>
      </c>
      <c r="K62" s="57">
        <v>9</v>
      </c>
      <c r="L62" s="57">
        <v>2</v>
      </c>
      <c r="M62" s="131">
        <f>SUM(K62:L62)</f>
        <v>11</v>
      </c>
      <c r="N62" s="57">
        <f>SUM(H62,K62)</f>
        <v>9</v>
      </c>
      <c r="O62" s="57">
        <f>SUM(I62,L62)</f>
        <v>2</v>
      </c>
      <c r="P62" s="140">
        <f>SUM(N62:O62)</f>
        <v>11</v>
      </c>
    </row>
    <row r="63" spans="1:53" s="8" customFormat="1" ht="13.5" thickBot="1">
      <c r="A63" s="562" t="s">
        <v>34</v>
      </c>
      <c r="B63" s="593"/>
      <c r="C63" s="593"/>
      <c r="D63" s="593"/>
      <c r="E63" s="136">
        <f>E62</f>
        <v>0</v>
      </c>
      <c r="F63" s="57">
        <f aca="true" t="shared" si="15" ref="F63:P63">F62</f>
        <v>0</v>
      </c>
      <c r="G63" s="57">
        <f t="shared" si="15"/>
        <v>0</v>
      </c>
      <c r="H63" s="57">
        <f t="shared" si="15"/>
        <v>0</v>
      </c>
      <c r="I63" s="57">
        <f t="shared" si="15"/>
        <v>0</v>
      </c>
      <c r="J63" s="57">
        <f t="shared" si="15"/>
        <v>0</v>
      </c>
      <c r="K63" s="57">
        <f t="shared" si="15"/>
        <v>9</v>
      </c>
      <c r="L63" s="57">
        <f t="shared" si="15"/>
        <v>2</v>
      </c>
      <c r="M63" s="57">
        <f t="shared" si="15"/>
        <v>11</v>
      </c>
      <c r="N63" s="57">
        <f t="shared" si="15"/>
        <v>9</v>
      </c>
      <c r="O63" s="57">
        <f t="shared" si="15"/>
        <v>2</v>
      </c>
      <c r="P63" s="137">
        <f t="shared" si="15"/>
        <v>11</v>
      </c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</row>
    <row r="65" spans="1:16" ht="12" customHeight="1" thickBot="1">
      <c r="A65" s="142"/>
      <c r="B65" s="142"/>
      <c r="C65" s="142"/>
      <c r="D65" s="142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</row>
    <row r="66" spans="1:16" s="307" customFormat="1" ht="8.25" customHeight="1" thickBot="1">
      <c r="A66" s="594" t="s">
        <v>113</v>
      </c>
      <c r="B66" s="595"/>
      <c r="C66" s="595"/>
      <c r="D66" s="595"/>
      <c r="E66" s="595"/>
      <c r="F66" s="595"/>
      <c r="G66" s="595"/>
      <c r="H66" s="586" t="s">
        <v>6</v>
      </c>
      <c r="I66" s="586"/>
      <c r="J66" s="586"/>
      <c r="K66" s="586"/>
      <c r="L66" s="586"/>
      <c r="M66" s="586"/>
      <c r="N66" s="586"/>
      <c r="O66" s="586"/>
      <c r="P66" s="587"/>
    </row>
    <row r="67" spans="1:16" ht="11.25" customHeight="1" thickBot="1">
      <c r="A67" s="420" t="s">
        <v>7</v>
      </c>
      <c r="B67" s="421" t="s">
        <v>51</v>
      </c>
      <c r="C67" s="420" t="s">
        <v>9</v>
      </c>
      <c r="D67" s="422"/>
      <c r="E67" s="588" t="s">
        <v>10</v>
      </c>
      <c r="F67" s="588"/>
      <c r="G67" s="588"/>
      <c r="H67" s="589" t="s">
        <v>11</v>
      </c>
      <c r="I67" s="588"/>
      <c r="J67" s="588"/>
      <c r="K67" s="588" t="s">
        <v>12</v>
      </c>
      <c r="L67" s="588"/>
      <c r="M67" s="588"/>
      <c r="N67" s="588" t="s">
        <v>13</v>
      </c>
      <c r="O67" s="588"/>
      <c r="P67" s="588"/>
    </row>
    <row r="68" spans="1:53" s="141" customFormat="1" ht="13.5" thickBot="1">
      <c r="A68" s="175" t="s">
        <v>35</v>
      </c>
      <c r="B68" s="176" t="s">
        <v>51</v>
      </c>
      <c r="C68" s="177" t="s">
        <v>9</v>
      </c>
      <c r="D68" s="211"/>
      <c r="E68" s="179" t="s">
        <v>15</v>
      </c>
      <c r="F68" s="179" t="s">
        <v>16</v>
      </c>
      <c r="G68" s="179" t="s">
        <v>17</v>
      </c>
      <c r="H68" s="179" t="s">
        <v>15</v>
      </c>
      <c r="I68" s="179" t="s">
        <v>16</v>
      </c>
      <c r="J68" s="179" t="s">
        <v>17</v>
      </c>
      <c r="K68" s="179" t="s">
        <v>15</v>
      </c>
      <c r="L68" s="179" t="s">
        <v>16</v>
      </c>
      <c r="M68" s="179" t="s">
        <v>17</v>
      </c>
      <c r="N68" s="179" t="s">
        <v>15</v>
      </c>
      <c r="O68" s="179" t="s">
        <v>16</v>
      </c>
      <c r="P68" s="179" t="s">
        <v>17</v>
      </c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</row>
    <row r="69" spans="1:16" ht="12.75">
      <c r="A69" s="158" t="s">
        <v>77</v>
      </c>
      <c r="B69" s="400" t="s">
        <v>82</v>
      </c>
      <c r="C69" s="160" t="s">
        <v>21</v>
      </c>
      <c r="D69" s="233"/>
      <c r="E69" s="245">
        <v>0</v>
      </c>
      <c r="F69" s="16">
        <v>0</v>
      </c>
      <c r="G69" s="45">
        <f>SUM(E69:F69)</f>
        <v>0</v>
      </c>
      <c r="H69" s="16">
        <v>0</v>
      </c>
      <c r="I69" s="16">
        <v>0</v>
      </c>
      <c r="J69" s="109">
        <f>SUM(H69:I69)</f>
        <v>0</v>
      </c>
      <c r="K69" s="16">
        <v>6</v>
      </c>
      <c r="L69" s="16">
        <v>8</v>
      </c>
      <c r="M69" s="109">
        <f>SUM(K69:L69)</f>
        <v>14</v>
      </c>
      <c r="N69" s="26">
        <f aca="true" t="shared" si="16" ref="N69:O71">SUM(H69,K69)</f>
        <v>6</v>
      </c>
      <c r="O69" s="26">
        <f t="shared" si="16"/>
        <v>8</v>
      </c>
      <c r="P69" s="157">
        <f>SUM(N69:O69)</f>
        <v>14</v>
      </c>
    </row>
    <row r="70" spans="1:16" ht="12.75">
      <c r="A70" s="401" t="s">
        <v>119</v>
      </c>
      <c r="B70" s="22" t="s">
        <v>84</v>
      </c>
      <c r="C70" s="7" t="s">
        <v>120</v>
      </c>
      <c r="D70" s="244"/>
      <c r="E70" s="216">
        <v>0</v>
      </c>
      <c r="F70" s="18">
        <v>0</v>
      </c>
      <c r="G70" s="58">
        <f>SUM(E70:F70)</f>
        <v>0</v>
      </c>
      <c r="H70" s="18">
        <v>0</v>
      </c>
      <c r="I70" s="18">
        <v>0</v>
      </c>
      <c r="J70" s="109">
        <f>SUM(H70:I70)</f>
        <v>0</v>
      </c>
      <c r="K70" s="18">
        <v>0</v>
      </c>
      <c r="L70" s="18">
        <v>0</v>
      </c>
      <c r="M70" s="58">
        <f>SUM(K70:L70)</f>
        <v>0</v>
      </c>
      <c r="N70" s="25">
        <f t="shared" si="16"/>
        <v>0</v>
      </c>
      <c r="O70" s="25">
        <f t="shared" si="16"/>
        <v>0</v>
      </c>
      <c r="P70" s="210">
        <f>SUM(N70:O70)</f>
        <v>0</v>
      </c>
    </row>
    <row r="71" spans="1:53" s="8" customFormat="1" ht="13.5" thickBot="1">
      <c r="A71" s="290" t="s">
        <v>121</v>
      </c>
      <c r="B71" s="291" t="s">
        <v>84</v>
      </c>
      <c r="C71" s="292" t="s">
        <v>21</v>
      </c>
      <c r="D71" s="293"/>
      <c r="E71" s="294">
        <v>0</v>
      </c>
      <c r="F71" s="295">
        <v>0</v>
      </c>
      <c r="G71" s="296">
        <f>SUM(E71:F71)</f>
        <v>0</v>
      </c>
      <c r="H71" s="297">
        <v>0</v>
      </c>
      <c r="I71" s="295">
        <v>0</v>
      </c>
      <c r="J71" s="296">
        <f>SUM(H71:I71)</f>
        <v>0</v>
      </c>
      <c r="K71" s="298">
        <v>30</v>
      </c>
      <c r="L71" s="298">
        <v>19</v>
      </c>
      <c r="M71" s="296">
        <f>SUM(K71:L71)</f>
        <v>49</v>
      </c>
      <c r="N71" s="298">
        <f t="shared" si="16"/>
        <v>30</v>
      </c>
      <c r="O71" s="298">
        <f t="shared" si="16"/>
        <v>19</v>
      </c>
      <c r="P71" s="299">
        <f>SUM(N71:O71)</f>
        <v>49</v>
      </c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</row>
    <row r="72" spans="1:53" s="8" customFormat="1" ht="13.5" thickBot="1">
      <c r="A72" s="566" t="s">
        <v>34</v>
      </c>
      <c r="B72" s="590"/>
      <c r="C72" s="590"/>
      <c r="D72" s="590"/>
      <c r="E72" s="527">
        <f aca="true" t="shared" si="17" ref="E72:P72">SUM(E69:E71)</f>
        <v>0</v>
      </c>
      <c r="F72" s="527">
        <f t="shared" si="17"/>
        <v>0</v>
      </c>
      <c r="G72" s="527">
        <f t="shared" si="17"/>
        <v>0</v>
      </c>
      <c r="H72" s="527">
        <f t="shared" si="17"/>
        <v>0</v>
      </c>
      <c r="I72" s="527">
        <f t="shared" si="17"/>
        <v>0</v>
      </c>
      <c r="J72" s="527">
        <f t="shared" si="17"/>
        <v>0</v>
      </c>
      <c r="K72" s="527">
        <f t="shared" si="17"/>
        <v>36</v>
      </c>
      <c r="L72" s="527">
        <f t="shared" si="17"/>
        <v>27</v>
      </c>
      <c r="M72" s="527">
        <f t="shared" si="17"/>
        <v>63</v>
      </c>
      <c r="N72" s="527">
        <f t="shared" si="17"/>
        <v>36</v>
      </c>
      <c r="O72" s="527">
        <f t="shared" si="17"/>
        <v>27</v>
      </c>
      <c r="P72" s="183">
        <f t="shared" si="17"/>
        <v>63</v>
      </c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</row>
    <row r="74" spans="1:16" ht="13.5" thickBot="1">
      <c r="A74" s="74"/>
      <c r="B74" s="74"/>
      <c r="C74" s="74"/>
      <c r="D74" s="74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</row>
    <row r="75" spans="1:16" ht="13.5" thickBot="1">
      <c r="A75" s="567" t="s">
        <v>126</v>
      </c>
      <c r="B75" s="567"/>
      <c r="C75" s="567"/>
      <c r="D75" s="567"/>
      <c r="E75" s="567"/>
      <c r="F75" s="567"/>
      <c r="G75" s="567"/>
      <c r="H75" s="577" t="s">
        <v>6</v>
      </c>
      <c r="I75" s="577"/>
      <c r="J75" s="577"/>
      <c r="K75" s="577"/>
      <c r="L75" s="577"/>
      <c r="M75" s="577"/>
      <c r="N75" s="577"/>
      <c r="O75" s="577"/>
      <c r="P75" s="577"/>
    </row>
    <row r="76" spans="1:16" ht="13.5" thickBot="1">
      <c r="A76" s="175" t="s">
        <v>7</v>
      </c>
      <c r="B76" s="176" t="s">
        <v>51</v>
      </c>
      <c r="C76" s="177" t="s">
        <v>9</v>
      </c>
      <c r="D76" s="247"/>
      <c r="E76" s="570" t="s">
        <v>10</v>
      </c>
      <c r="F76" s="570"/>
      <c r="G76" s="570"/>
      <c r="H76" s="576" t="s">
        <v>11</v>
      </c>
      <c r="I76" s="576"/>
      <c r="J76" s="576"/>
      <c r="K76" s="570" t="s">
        <v>12</v>
      </c>
      <c r="L76" s="570"/>
      <c r="M76" s="570"/>
      <c r="N76" s="570" t="s">
        <v>13</v>
      </c>
      <c r="O76" s="570"/>
      <c r="P76" s="570"/>
    </row>
    <row r="77" spans="1:16" ht="13.5" thickBot="1">
      <c r="A77" s="175" t="s">
        <v>35</v>
      </c>
      <c r="B77" s="178"/>
      <c r="C77" s="178"/>
      <c r="D77" s="211"/>
      <c r="E77" s="179" t="s">
        <v>15</v>
      </c>
      <c r="F77" s="179" t="s">
        <v>16</v>
      </c>
      <c r="G77" s="179" t="s">
        <v>17</v>
      </c>
      <c r="H77" s="179" t="s">
        <v>15</v>
      </c>
      <c r="I77" s="179" t="s">
        <v>16</v>
      </c>
      <c r="J77" s="179" t="s">
        <v>17</v>
      </c>
      <c r="K77" s="179" t="s">
        <v>15</v>
      </c>
      <c r="L77" s="179" t="s">
        <v>16</v>
      </c>
      <c r="M77" s="179" t="s">
        <v>17</v>
      </c>
      <c r="N77" s="179" t="s">
        <v>15</v>
      </c>
      <c r="O77" s="179" t="s">
        <v>16</v>
      </c>
      <c r="P77" s="179" t="s">
        <v>17</v>
      </c>
    </row>
    <row r="78" spans="1:16" ht="26.25" thickBot="1">
      <c r="A78" s="55" t="s">
        <v>175</v>
      </c>
      <c r="B78" s="56" t="s">
        <v>176</v>
      </c>
      <c r="C78" s="139" t="s">
        <v>129</v>
      </c>
      <c r="D78" s="236"/>
      <c r="E78" s="237">
        <v>0</v>
      </c>
      <c r="F78" s="131">
        <v>0</v>
      </c>
      <c r="G78" s="131">
        <f>SUM(E78:F78)</f>
        <v>0</v>
      </c>
      <c r="H78" s="131">
        <v>0</v>
      </c>
      <c r="I78" s="57">
        <v>0</v>
      </c>
      <c r="J78" s="131">
        <f>SUM(H78:I78)</f>
        <v>0</v>
      </c>
      <c r="K78" s="57">
        <v>5</v>
      </c>
      <c r="L78" s="57">
        <v>8</v>
      </c>
      <c r="M78" s="131">
        <f>SUM(K78:L78)</f>
        <v>13</v>
      </c>
      <c r="N78" s="57">
        <f>SUM(H78,K78)</f>
        <v>5</v>
      </c>
      <c r="O78" s="57">
        <f>SUM(I78,L78)</f>
        <v>8</v>
      </c>
      <c r="P78" s="140">
        <f>SUM(N78:O78)</f>
        <v>13</v>
      </c>
    </row>
    <row r="79" spans="1:53" s="8" customFormat="1" ht="13.5" thickBot="1">
      <c r="A79" s="561" t="s">
        <v>34</v>
      </c>
      <c r="B79" s="561"/>
      <c r="C79" s="561"/>
      <c r="D79" s="562"/>
      <c r="E79" s="185">
        <f>E78</f>
        <v>0</v>
      </c>
      <c r="F79" s="185">
        <f aca="true" t="shared" si="18" ref="F79:N79">F78</f>
        <v>0</v>
      </c>
      <c r="G79" s="185">
        <f t="shared" si="18"/>
        <v>0</v>
      </c>
      <c r="H79" s="185">
        <f t="shared" si="18"/>
        <v>0</v>
      </c>
      <c r="I79" s="185">
        <f t="shared" si="18"/>
        <v>0</v>
      </c>
      <c r="J79" s="185">
        <f t="shared" si="18"/>
        <v>0</v>
      </c>
      <c r="K79" s="185">
        <f t="shared" si="18"/>
        <v>5</v>
      </c>
      <c r="L79" s="185">
        <f t="shared" si="18"/>
        <v>8</v>
      </c>
      <c r="M79" s="185">
        <f t="shared" si="18"/>
        <v>13</v>
      </c>
      <c r="N79" s="185">
        <f t="shared" si="18"/>
        <v>5</v>
      </c>
      <c r="O79" s="185">
        <f>O78</f>
        <v>8</v>
      </c>
      <c r="P79" s="185">
        <f>P78</f>
        <v>13</v>
      </c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</row>
    <row r="80" spans="1:53" s="8" customFormat="1" ht="13.5" thickBot="1">
      <c r="A80" s="74"/>
      <c r="B80" s="74"/>
      <c r="C80" s="74"/>
      <c r="D80" s="74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</row>
    <row r="81" spans="1:16" ht="14.25" customHeight="1" thickBot="1">
      <c r="A81" s="567" t="s">
        <v>134</v>
      </c>
      <c r="B81" s="567"/>
      <c r="C81" s="567"/>
      <c r="D81" s="567"/>
      <c r="E81" s="567"/>
      <c r="F81" s="567"/>
      <c r="G81" s="567"/>
      <c r="H81" s="584" t="s">
        <v>6</v>
      </c>
      <c r="I81" s="584"/>
      <c r="J81" s="584"/>
      <c r="K81" s="584"/>
      <c r="L81" s="584"/>
      <c r="M81" s="584"/>
      <c r="N81" s="584"/>
      <c r="O81" s="584"/>
      <c r="P81" s="584"/>
    </row>
    <row r="82" spans="1:16" ht="13.5" thickBot="1">
      <c r="A82" s="177" t="s">
        <v>7</v>
      </c>
      <c r="B82" s="176" t="s">
        <v>51</v>
      </c>
      <c r="C82" s="177" t="s">
        <v>9</v>
      </c>
      <c r="D82" s="177"/>
      <c r="E82" s="570" t="s">
        <v>10</v>
      </c>
      <c r="F82" s="570"/>
      <c r="G82" s="570"/>
      <c r="H82" s="576" t="s">
        <v>11</v>
      </c>
      <c r="I82" s="570"/>
      <c r="J82" s="570"/>
      <c r="K82" s="570" t="s">
        <v>12</v>
      </c>
      <c r="L82" s="570"/>
      <c r="M82" s="570"/>
      <c r="N82" s="570" t="s">
        <v>13</v>
      </c>
      <c r="O82" s="570"/>
      <c r="P82" s="570"/>
    </row>
    <row r="83" spans="1:16" ht="13.5" thickBot="1">
      <c r="A83" s="182" t="s">
        <v>229</v>
      </c>
      <c r="B83" s="178"/>
      <c r="C83" s="178" t="s">
        <v>9</v>
      </c>
      <c r="D83" s="178"/>
      <c r="E83" s="179" t="s">
        <v>15</v>
      </c>
      <c r="F83" s="179" t="s">
        <v>16</v>
      </c>
      <c r="G83" s="179" t="s">
        <v>17</v>
      </c>
      <c r="H83" s="179" t="s">
        <v>15</v>
      </c>
      <c r="I83" s="179" t="s">
        <v>16</v>
      </c>
      <c r="J83" s="179" t="s">
        <v>17</v>
      </c>
      <c r="K83" s="179" t="s">
        <v>15</v>
      </c>
      <c r="L83" s="179" t="s">
        <v>16</v>
      </c>
      <c r="M83" s="179" t="s">
        <v>17</v>
      </c>
      <c r="N83" s="179" t="s">
        <v>15</v>
      </c>
      <c r="O83" s="179" t="s">
        <v>16</v>
      </c>
      <c r="P83" s="179" t="s">
        <v>17</v>
      </c>
    </row>
    <row r="84" spans="1:16" ht="24.75" thickBot="1">
      <c r="A84" s="423" t="s">
        <v>228</v>
      </c>
      <c r="B84" s="424" t="s">
        <v>154</v>
      </c>
      <c r="C84" s="84" t="s">
        <v>21</v>
      </c>
      <c r="D84" s="85"/>
      <c r="E84" s="136">
        <v>0</v>
      </c>
      <c r="F84" s="57">
        <v>0</v>
      </c>
      <c r="G84" s="57">
        <f>SUM(E84:F84)</f>
        <v>0</v>
      </c>
      <c r="H84" s="193">
        <v>0</v>
      </c>
      <c r="I84" s="194">
        <v>0</v>
      </c>
      <c r="J84" s="195">
        <f>SUM(H84:I84)</f>
        <v>0</v>
      </c>
      <c r="K84" s="31">
        <v>6</v>
      </c>
      <c r="L84" s="31">
        <v>20</v>
      </c>
      <c r="M84" s="31">
        <f>SUM(K84:L84)</f>
        <v>26</v>
      </c>
      <c r="N84" s="46">
        <f>SUM(H84,K84)</f>
        <v>6</v>
      </c>
      <c r="O84" s="46">
        <f>SUM(I84,L84)</f>
        <v>20</v>
      </c>
      <c r="P84" s="32">
        <f>SUM(N84:O84)</f>
        <v>26</v>
      </c>
    </row>
    <row r="85" spans="1:16" ht="13.5" thickBot="1">
      <c r="A85" s="557" t="s">
        <v>34</v>
      </c>
      <c r="B85" s="557"/>
      <c r="C85" s="557"/>
      <c r="D85" s="558"/>
      <c r="E85" s="181">
        <f>E84</f>
        <v>0</v>
      </c>
      <c r="F85" s="181">
        <f aca="true" t="shared" si="19" ref="F85:P85">F84</f>
        <v>0</v>
      </c>
      <c r="G85" s="181">
        <f t="shared" si="19"/>
        <v>0</v>
      </c>
      <c r="H85" s="181">
        <f t="shared" si="19"/>
        <v>0</v>
      </c>
      <c r="I85" s="181">
        <f t="shared" si="19"/>
        <v>0</v>
      </c>
      <c r="J85" s="181">
        <f t="shared" si="19"/>
        <v>0</v>
      </c>
      <c r="K85" s="181">
        <f>K84</f>
        <v>6</v>
      </c>
      <c r="L85" s="181">
        <f t="shared" si="19"/>
        <v>20</v>
      </c>
      <c r="M85" s="181">
        <f t="shared" si="19"/>
        <v>26</v>
      </c>
      <c r="N85" s="181">
        <f t="shared" si="19"/>
        <v>6</v>
      </c>
      <c r="O85" s="181">
        <f t="shared" si="19"/>
        <v>20</v>
      </c>
      <c r="P85" s="181">
        <f t="shared" si="19"/>
        <v>26</v>
      </c>
    </row>
    <row r="86" ht="15.75" thickBot="1"/>
    <row r="87" spans="1:16" ht="14.25" customHeight="1" thickBot="1">
      <c r="A87" s="567" t="s">
        <v>134</v>
      </c>
      <c r="B87" s="567"/>
      <c r="C87" s="567"/>
      <c r="D87" s="567"/>
      <c r="E87" s="567"/>
      <c r="F87" s="567"/>
      <c r="G87" s="567"/>
      <c r="H87" s="584" t="s">
        <v>6</v>
      </c>
      <c r="I87" s="584"/>
      <c r="J87" s="584"/>
      <c r="K87" s="584"/>
      <c r="L87" s="584"/>
      <c r="M87" s="584"/>
      <c r="N87" s="584"/>
      <c r="O87" s="584"/>
      <c r="P87" s="584"/>
    </row>
    <row r="88" spans="1:16" ht="13.5" thickBot="1">
      <c r="A88" s="177" t="s">
        <v>7</v>
      </c>
      <c r="B88" s="176" t="s">
        <v>51</v>
      </c>
      <c r="C88" s="177" t="s">
        <v>9</v>
      </c>
      <c r="D88" s="177"/>
      <c r="E88" s="570" t="s">
        <v>10</v>
      </c>
      <c r="F88" s="570"/>
      <c r="G88" s="570"/>
      <c r="H88" s="576" t="s">
        <v>11</v>
      </c>
      <c r="I88" s="570"/>
      <c r="J88" s="570"/>
      <c r="K88" s="570" t="s">
        <v>12</v>
      </c>
      <c r="L88" s="570"/>
      <c r="M88" s="570"/>
      <c r="N88" s="570" t="s">
        <v>13</v>
      </c>
      <c r="O88" s="570"/>
      <c r="P88" s="570"/>
    </row>
    <row r="89" spans="1:53" s="8" customFormat="1" ht="13.5" thickBot="1">
      <c r="A89" s="82" t="s">
        <v>35</v>
      </c>
      <c r="B89" s="71"/>
      <c r="C89" s="71"/>
      <c r="D89" s="71"/>
      <c r="E89" s="1" t="s">
        <v>15</v>
      </c>
      <c r="F89" s="1" t="s">
        <v>16</v>
      </c>
      <c r="G89" s="1" t="s">
        <v>17</v>
      </c>
      <c r="H89" s="1" t="s">
        <v>15</v>
      </c>
      <c r="I89" s="2" t="s">
        <v>16</v>
      </c>
      <c r="J89" s="3" t="s">
        <v>17</v>
      </c>
      <c r="K89" s="1" t="s">
        <v>15</v>
      </c>
      <c r="L89" s="1" t="s">
        <v>16</v>
      </c>
      <c r="M89" s="1" t="s">
        <v>17</v>
      </c>
      <c r="N89" s="1" t="s">
        <v>15</v>
      </c>
      <c r="O89" s="1" t="s">
        <v>16</v>
      </c>
      <c r="P89" s="2" t="s">
        <v>17</v>
      </c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</row>
    <row r="90" spans="1:53" s="8" customFormat="1" ht="13.5" thickBot="1">
      <c r="A90" s="484" t="s">
        <v>72</v>
      </c>
      <c r="B90" s="485" t="s">
        <v>207</v>
      </c>
      <c r="C90" s="486" t="s">
        <v>200</v>
      </c>
      <c r="D90" s="487"/>
      <c r="E90" s="488">
        <v>0</v>
      </c>
      <c r="F90" s="489">
        <v>0</v>
      </c>
      <c r="G90" s="489">
        <f>SUM(E90:F90)</f>
        <v>0</v>
      </c>
      <c r="H90" s="490">
        <v>0</v>
      </c>
      <c r="I90" s="491">
        <v>0</v>
      </c>
      <c r="J90" s="492">
        <f>SUM(H90:I90)</f>
        <v>0</v>
      </c>
      <c r="K90" s="493">
        <v>9</v>
      </c>
      <c r="L90" s="493">
        <v>9</v>
      </c>
      <c r="M90" s="493">
        <f>SUM(K90:L90)</f>
        <v>18</v>
      </c>
      <c r="N90" s="494">
        <f>SUM(H90,K90)</f>
        <v>9</v>
      </c>
      <c r="O90" s="494">
        <f>SUM(I90,L90)</f>
        <v>9</v>
      </c>
      <c r="P90" s="495">
        <f>SUM(N90:O90)</f>
        <v>18</v>
      </c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</row>
    <row r="91" spans="1:53" s="499" customFormat="1" ht="13.5" thickBot="1">
      <c r="A91" s="568" t="s">
        <v>160</v>
      </c>
      <c r="B91" s="568"/>
      <c r="C91" s="568"/>
      <c r="D91" s="523"/>
      <c r="E91" s="497">
        <f>E90</f>
        <v>0</v>
      </c>
      <c r="F91" s="497">
        <f>F90</f>
        <v>0</v>
      </c>
      <c r="G91" s="497">
        <f>G90</f>
        <v>0</v>
      </c>
      <c r="H91" s="497">
        <f aca="true" t="shared" si="20" ref="H91:O91">H90</f>
        <v>0</v>
      </c>
      <c r="I91" s="497">
        <f t="shared" si="20"/>
        <v>0</v>
      </c>
      <c r="J91" s="497">
        <f t="shared" si="20"/>
        <v>0</v>
      </c>
      <c r="K91" s="497">
        <f t="shared" si="20"/>
        <v>9</v>
      </c>
      <c r="L91" s="497">
        <f t="shared" si="20"/>
        <v>9</v>
      </c>
      <c r="M91" s="497">
        <f t="shared" si="20"/>
        <v>18</v>
      </c>
      <c r="N91" s="497">
        <f>N90</f>
        <v>9</v>
      </c>
      <c r="O91" s="497">
        <f t="shared" si="20"/>
        <v>9</v>
      </c>
      <c r="P91" s="497">
        <f>P90</f>
        <v>18</v>
      </c>
      <c r="Q91" s="498"/>
      <c r="R91" s="498"/>
      <c r="S91" s="498"/>
      <c r="T91" s="498"/>
      <c r="U91" s="498"/>
      <c r="V91" s="498"/>
      <c r="W91" s="498"/>
      <c r="X91" s="498"/>
      <c r="Y91" s="498"/>
      <c r="Z91" s="498"/>
      <c r="AA91" s="498"/>
      <c r="AB91" s="498"/>
      <c r="AC91" s="498"/>
      <c r="AD91" s="498"/>
      <c r="AE91" s="498"/>
      <c r="AF91" s="498"/>
      <c r="AG91" s="498"/>
      <c r="AH91" s="498"/>
      <c r="AI91" s="498"/>
      <c r="AJ91" s="498"/>
      <c r="AK91" s="498"/>
      <c r="AL91" s="498"/>
      <c r="AM91" s="498"/>
      <c r="AN91" s="498"/>
      <c r="AO91" s="498"/>
      <c r="AP91" s="498"/>
      <c r="AQ91" s="498"/>
      <c r="AR91" s="498"/>
      <c r="AS91" s="498"/>
      <c r="AT91" s="498"/>
      <c r="AU91" s="498"/>
      <c r="AV91" s="498"/>
      <c r="AW91" s="498"/>
      <c r="AX91" s="498"/>
      <c r="AY91" s="498"/>
      <c r="AZ91" s="498"/>
      <c r="BA91" s="498"/>
    </row>
    <row r="93" spans="1:16" ht="13.5" thickBot="1">
      <c r="A93" s="74"/>
      <c r="B93" s="74"/>
      <c r="C93" s="74"/>
      <c r="D93" s="74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</row>
    <row r="94" spans="1:16" ht="13.5" thickBot="1">
      <c r="A94" s="559" t="s">
        <v>157</v>
      </c>
      <c r="B94" s="559"/>
      <c r="C94" s="559"/>
      <c r="D94" s="559"/>
      <c r="E94" s="67">
        <f aca="true" t="shared" si="21" ref="E94:P94">E24+E32+E42+E56+E63+E72+E79+E85+E91</f>
        <v>113</v>
      </c>
      <c r="F94" s="67">
        <f t="shared" si="21"/>
        <v>86</v>
      </c>
      <c r="G94" s="67">
        <f t="shared" si="21"/>
        <v>199</v>
      </c>
      <c r="H94" s="67">
        <f t="shared" si="21"/>
        <v>37</v>
      </c>
      <c r="I94" s="67">
        <f t="shared" si="21"/>
        <v>34</v>
      </c>
      <c r="J94" s="67">
        <f t="shared" si="21"/>
        <v>71</v>
      </c>
      <c r="K94" s="67">
        <f t="shared" si="21"/>
        <v>215</v>
      </c>
      <c r="L94" s="67">
        <f t="shared" si="21"/>
        <v>201</v>
      </c>
      <c r="M94" s="67">
        <f t="shared" si="21"/>
        <v>416</v>
      </c>
      <c r="N94" s="67">
        <f t="shared" si="21"/>
        <v>252</v>
      </c>
      <c r="O94" s="67">
        <f t="shared" si="21"/>
        <v>235</v>
      </c>
      <c r="P94" s="67">
        <f t="shared" si="21"/>
        <v>487</v>
      </c>
    </row>
    <row r="95" spans="1:16" ht="12.75">
      <c r="A95" s="69"/>
      <c r="B95" s="69"/>
      <c r="C95" s="69"/>
      <c r="D95" s="69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</row>
    <row r="96" spans="1:16" ht="25.5" customHeight="1">
      <c r="A96" s="69"/>
      <c r="B96" s="69"/>
      <c r="C96" s="69"/>
      <c r="D96" s="69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</row>
    <row r="97" spans="1:16" ht="20.25">
      <c r="A97" s="585" t="s">
        <v>194</v>
      </c>
      <c r="B97" s="585"/>
      <c r="C97" s="585"/>
      <c r="D97" s="585"/>
      <c r="E97" s="585"/>
      <c r="F97" s="585"/>
      <c r="G97" s="585"/>
      <c r="H97" s="585"/>
      <c r="I97" s="585"/>
      <c r="J97" s="585"/>
      <c r="K97" s="585"/>
      <c r="L97" s="585"/>
      <c r="M97" s="585"/>
      <c r="N97" s="585"/>
      <c r="O97" s="585"/>
      <c r="P97" s="585"/>
    </row>
    <row r="98" spans="1:53" s="141" customFormat="1" ht="12.75">
      <c r="A98" s="69"/>
      <c r="B98" s="69"/>
      <c r="C98" s="69"/>
      <c r="D98" s="69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</row>
    <row r="99" spans="1:16" ht="13.5" thickBot="1">
      <c r="A99" s="69"/>
      <c r="B99" s="69"/>
      <c r="C99" s="69"/>
      <c r="D99" s="69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</row>
    <row r="100" spans="1:16" ht="13.5" thickBot="1">
      <c r="A100" s="567" t="s">
        <v>134</v>
      </c>
      <c r="B100" s="567"/>
      <c r="C100" s="567"/>
      <c r="D100" s="567"/>
      <c r="E100" s="567"/>
      <c r="F100" s="567"/>
      <c r="G100" s="567"/>
      <c r="H100" s="577" t="s">
        <v>6</v>
      </c>
      <c r="I100" s="577"/>
      <c r="J100" s="577"/>
      <c r="K100" s="577"/>
      <c r="L100" s="577"/>
      <c r="M100" s="577"/>
      <c r="N100" s="577"/>
      <c r="O100" s="577"/>
      <c r="P100" s="577"/>
    </row>
    <row r="101" spans="1:16" ht="13.5" thickBot="1">
      <c r="A101" s="175" t="s">
        <v>7</v>
      </c>
      <c r="B101" s="176" t="s">
        <v>51</v>
      </c>
      <c r="C101" s="177" t="s">
        <v>9</v>
      </c>
      <c r="D101" s="177"/>
      <c r="E101" s="570" t="s">
        <v>10</v>
      </c>
      <c r="F101" s="570"/>
      <c r="G101" s="570"/>
      <c r="H101" s="576" t="s">
        <v>11</v>
      </c>
      <c r="I101" s="570"/>
      <c r="J101" s="570"/>
      <c r="K101" s="570" t="s">
        <v>12</v>
      </c>
      <c r="L101" s="570"/>
      <c r="M101" s="570"/>
      <c r="N101" s="570" t="s">
        <v>13</v>
      </c>
      <c r="O101" s="570"/>
      <c r="P101" s="570"/>
    </row>
    <row r="102" spans="1:53" s="8" customFormat="1" ht="13.5" thickBot="1">
      <c r="A102" s="175" t="s">
        <v>35</v>
      </c>
      <c r="B102" s="178"/>
      <c r="C102" s="178"/>
      <c r="D102" s="178"/>
      <c r="E102" s="179" t="s">
        <v>15</v>
      </c>
      <c r="F102" s="179" t="s">
        <v>16</v>
      </c>
      <c r="G102" s="179" t="s">
        <v>17</v>
      </c>
      <c r="H102" s="179" t="s">
        <v>15</v>
      </c>
      <c r="I102" s="179" t="s">
        <v>16</v>
      </c>
      <c r="J102" s="179" t="s">
        <v>17</v>
      </c>
      <c r="K102" s="179" t="s">
        <v>15</v>
      </c>
      <c r="L102" s="179" t="s">
        <v>16</v>
      </c>
      <c r="M102" s="179" t="s">
        <v>17</v>
      </c>
      <c r="N102" s="179" t="s">
        <v>15</v>
      </c>
      <c r="O102" s="179" t="s">
        <v>16</v>
      </c>
      <c r="P102" s="179" t="s">
        <v>17</v>
      </c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</row>
    <row r="103" spans="1:16" ht="26.25" thickBot="1">
      <c r="A103" s="79" t="s">
        <v>151</v>
      </c>
      <c r="B103" s="80" t="s">
        <v>142</v>
      </c>
      <c r="C103" s="78" t="s">
        <v>118</v>
      </c>
      <c r="D103" s="71"/>
      <c r="E103" s="81">
        <v>0</v>
      </c>
      <c r="F103" s="81">
        <v>0</v>
      </c>
      <c r="G103" s="81">
        <f>SUM(E103,F103)</f>
        <v>0</v>
      </c>
      <c r="H103" s="81">
        <v>0</v>
      </c>
      <c r="I103" s="81">
        <v>0</v>
      </c>
      <c r="J103" s="57">
        <f>SUM(H103:I103)</f>
        <v>0</v>
      </c>
      <c r="K103" s="81">
        <v>2</v>
      </c>
      <c r="L103" s="81">
        <v>0</v>
      </c>
      <c r="M103" s="81">
        <f>SUM(K103,L103)</f>
        <v>2</v>
      </c>
      <c r="N103" s="30">
        <f>SUM(H103,K103)</f>
        <v>2</v>
      </c>
      <c r="O103" s="30">
        <f>SUM(I103,L103)</f>
        <v>0</v>
      </c>
      <c r="P103" s="114">
        <f>SUM(N103:O103)</f>
        <v>2</v>
      </c>
    </row>
    <row r="104" spans="1:16" ht="13.5" thickBot="1">
      <c r="A104" s="555" t="s">
        <v>161</v>
      </c>
      <c r="B104" s="555"/>
      <c r="C104" s="555"/>
      <c r="D104" s="555"/>
      <c r="E104" s="181">
        <f>E103</f>
        <v>0</v>
      </c>
      <c r="F104" s="181">
        <f aca="true" t="shared" si="22" ref="F104:P104">F103</f>
        <v>0</v>
      </c>
      <c r="G104" s="181">
        <f t="shared" si="22"/>
        <v>0</v>
      </c>
      <c r="H104" s="181">
        <f t="shared" si="22"/>
        <v>0</v>
      </c>
      <c r="I104" s="181">
        <f t="shared" si="22"/>
        <v>0</v>
      </c>
      <c r="J104" s="181">
        <f t="shared" si="22"/>
        <v>0</v>
      </c>
      <c r="K104" s="181">
        <f t="shared" si="22"/>
        <v>2</v>
      </c>
      <c r="L104" s="181">
        <f t="shared" si="22"/>
        <v>0</v>
      </c>
      <c r="M104" s="181">
        <f t="shared" si="22"/>
        <v>2</v>
      </c>
      <c r="N104" s="181">
        <f>N103</f>
        <v>2</v>
      </c>
      <c r="O104" s="181">
        <f>O103</f>
        <v>0</v>
      </c>
      <c r="P104" s="181">
        <f t="shared" si="22"/>
        <v>2</v>
      </c>
    </row>
    <row r="105" spans="1:16" ht="13.5" thickBot="1">
      <c r="A105" s="74"/>
      <c r="B105" s="74"/>
      <c r="C105" s="74"/>
      <c r="D105" s="74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</row>
    <row r="106" spans="1:16" ht="13.5" thickBot="1">
      <c r="A106" s="557" t="s">
        <v>158</v>
      </c>
      <c r="B106" s="557"/>
      <c r="C106" s="557"/>
      <c r="D106" s="557"/>
      <c r="E106" s="67">
        <f>E104</f>
        <v>0</v>
      </c>
      <c r="F106" s="67">
        <f aca="true" t="shared" si="23" ref="F106:P106">F104</f>
        <v>0</v>
      </c>
      <c r="G106" s="67">
        <f t="shared" si="23"/>
        <v>0</v>
      </c>
      <c r="H106" s="67">
        <f t="shared" si="23"/>
        <v>0</v>
      </c>
      <c r="I106" s="67">
        <f t="shared" si="23"/>
        <v>0</v>
      </c>
      <c r="J106" s="67">
        <f t="shared" si="23"/>
        <v>0</v>
      </c>
      <c r="K106" s="67">
        <f t="shared" si="23"/>
        <v>2</v>
      </c>
      <c r="L106" s="67">
        <f t="shared" si="23"/>
        <v>0</v>
      </c>
      <c r="M106" s="67">
        <f t="shared" si="23"/>
        <v>2</v>
      </c>
      <c r="N106" s="67">
        <f t="shared" si="23"/>
        <v>2</v>
      </c>
      <c r="O106" s="67">
        <f t="shared" si="23"/>
        <v>0</v>
      </c>
      <c r="P106" s="67">
        <f t="shared" si="23"/>
        <v>2</v>
      </c>
    </row>
    <row r="107" spans="1:16" ht="12.75">
      <c r="A107" s="74"/>
      <c r="B107" s="74"/>
      <c r="C107" s="74"/>
      <c r="D107" s="74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</row>
    <row r="108" spans="1:16" ht="13.5" customHeight="1" thickBot="1">
      <c r="A108" s="156"/>
      <c r="B108" s="74"/>
      <c r="C108" s="74"/>
      <c r="D108" s="74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</row>
    <row r="109" spans="1:16" ht="13.5" thickBot="1">
      <c r="A109" s="558" t="s">
        <v>157</v>
      </c>
      <c r="B109" s="578"/>
      <c r="C109" s="578"/>
      <c r="D109" s="579"/>
      <c r="E109" s="67">
        <f aca="true" t="shared" si="24" ref="E109:P109">SUM(E94)</f>
        <v>113</v>
      </c>
      <c r="F109" s="67">
        <f t="shared" si="24"/>
        <v>86</v>
      </c>
      <c r="G109" s="67">
        <f t="shared" si="24"/>
        <v>199</v>
      </c>
      <c r="H109" s="67">
        <f t="shared" si="24"/>
        <v>37</v>
      </c>
      <c r="I109" s="67">
        <f t="shared" si="24"/>
        <v>34</v>
      </c>
      <c r="J109" s="67">
        <f t="shared" si="24"/>
        <v>71</v>
      </c>
      <c r="K109" s="67">
        <f t="shared" si="24"/>
        <v>215</v>
      </c>
      <c r="L109" s="67">
        <f t="shared" si="24"/>
        <v>201</v>
      </c>
      <c r="M109" s="67">
        <f t="shared" si="24"/>
        <v>416</v>
      </c>
      <c r="N109" s="67">
        <f t="shared" si="24"/>
        <v>252</v>
      </c>
      <c r="O109" s="67">
        <f t="shared" si="24"/>
        <v>235</v>
      </c>
      <c r="P109" s="67">
        <f t="shared" si="24"/>
        <v>487</v>
      </c>
    </row>
    <row r="110" spans="1:16" ht="13.5" thickBot="1">
      <c r="A110" s="76"/>
      <c r="B110" s="76"/>
      <c r="C110" s="76"/>
      <c r="D110" s="76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</row>
    <row r="111" spans="1:16" ht="13.5" thickBot="1">
      <c r="A111" s="558" t="s">
        <v>158</v>
      </c>
      <c r="B111" s="578"/>
      <c r="C111" s="578"/>
      <c r="D111" s="579"/>
      <c r="E111" s="67">
        <f>SUM(E106)</f>
        <v>0</v>
      </c>
      <c r="F111" s="67">
        <f aca="true" t="shared" si="25" ref="F111:P111">SUM(F106)</f>
        <v>0</v>
      </c>
      <c r="G111" s="67">
        <f t="shared" si="25"/>
        <v>0</v>
      </c>
      <c r="H111" s="67">
        <f t="shared" si="25"/>
        <v>0</v>
      </c>
      <c r="I111" s="67">
        <f t="shared" si="25"/>
        <v>0</v>
      </c>
      <c r="J111" s="67">
        <f t="shared" si="25"/>
        <v>0</v>
      </c>
      <c r="K111" s="67">
        <f>SUM(K106)</f>
        <v>2</v>
      </c>
      <c r="L111" s="67">
        <f t="shared" si="25"/>
        <v>0</v>
      </c>
      <c r="M111" s="67">
        <f t="shared" si="25"/>
        <v>2</v>
      </c>
      <c r="N111" s="67">
        <f t="shared" si="25"/>
        <v>2</v>
      </c>
      <c r="O111" s="67">
        <f t="shared" si="25"/>
        <v>0</v>
      </c>
      <c r="P111" s="67">
        <f t="shared" si="25"/>
        <v>2</v>
      </c>
    </row>
    <row r="112" spans="1:16" ht="15.75" customHeight="1" thickBot="1">
      <c r="A112" s="74"/>
      <c r="B112" s="74"/>
      <c r="C112" s="74"/>
      <c r="D112" s="74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</row>
    <row r="113" spans="1:16" ht="15.75" thickBot="1">
      <c r="A113" s="580" t="s">
        <v>239</v>
      </c>
      <c r="B113" s="581"/>
      <c r="C113" s="581"/>
      <c r="D113" s="582"/>
      <c r="E113" s="67">
        <f>SUM(E109+E111)</f>
        <v>113</v>
      </c>
      <c r="F113" s="67">
        <f aca="true" t="shared" si="26" ref="F113:O113">SUM(F109+F111)</f>
        <v>86</v>
      </c>
      <c r="G113" s="67">
        <f t="shared" si="26"/>
        <v>199</v>
      </c>
      <c r="H113" s="67">
        <f t="shared" si="26"/>
        <v>37</v>
      </c>
      <c r="I113" s="67">
        <f t="shared" si="26"/>
        <v>34</v>
      </c>
      <c r="J113" s="67">
        <f t="shared" si="26"/>
        <v>71</v>
      </c>
      <c r="K113" s="67">
        <f t="shared" si="26"/>
        <v>217</v>
      </c>
      <c r="L113" s="67">
        <f t="shared" si="26"/>
        <v>201</v>
      </c>
      <c r="M113" s="67">
        <f t="shared" si="26"/>
        <v>418</v>
      </c>
      <c r="N113" s="67">
        <f t="shared" si="26"/>
        <v>254</v>
      </c>
      <c r="O113" s="67">
        <f t="shared" si="26"/>
        <v>235</v>
      </c>
      <c r="P113" s="67">
        <f>SUM(P109+P111)</f>
        <v>489</v>
      </c>
    </row>
    <row r="114" spans="1:16" ht="18.75">
      <c r="A114" s="100"/>
      <c r="B114" s="170"/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</row>
    <row r="115" spans="1:16" ht="15">
      <c r="A115" s="92"/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</row>
    <row r="116" spans="1:2" ht="15">
      <c r="A116" s="92"/>
      <c r="B116" s="307"/>
    </row>
    <row r="117" ht="15">
      <c r="A117" s="92"/>
    </row>
    <row r="118" spans="1:5" ht="15">
      <c r="A118" s="92"/>
      <c r="E118" s="8" t="s">
        <v>201</v>
      </c>
    </row>
    <row r="119" ht="15">
      <c r="A119" s="92"/>
    </row>
    <row r="120" ht="15">
      <c r="A120" s="92"/>
    </row>
    <row r="121" ht="15">
      <c r="A121" s="92"/>
    </row>
    <row r="122" ht="15">
      <c r="A122" s="92"/>
    </row>
    <row r="123" ht="15">
      <c r="A123" s="92"/>
    </row>
    <row r="124" ht="15">
      <c r="A124" s="92"/>
    </row>
    <row r="125" ht="15">
      <c r="A125" s="92"/>
    </row>
    <row r="126" ht="15">
      <c r="A126" s="92"/>
    </row>
    <row r="127" ht="15">
      <c r="A127" s="92"/>
    </row>
    <row r="128" ht="15">
      <c r="A128" s="92"/>
    </row>
    <row r="129" ht="15">
      <c r="A129" s="92"/>
    </row>
    <row r="130" ht="15">
      <c r="A130" s="92"/>
    </row>
    <row r="131" ht="15">
      <c r="A131" s="92"/>
    </row>
    <row r="132" ht="15">
      <c r="A132" s="92"/>
    </row>
    <row r="133" ht="15">
      <c r="A133" s="92"/>
    </row>
    <row r="134" ht="15">
      <c r="A134" s="92"/>
    </row>
    <row r="135" ht="15">
      <c r="A135" s="92"/>
    </row>
    <row r="136" ht="15">
      <c r="A136" s="92"/>
    </row>
  </sheetData>
  <sheetProtection/>
  <mergeCells count="80">
    <mergeCell ref="H88:J88"/>
    <mergeCell ref="K88:M88"/>
    <mergeCell ref="N88:P88"/>
    <mergeCell ref="A85:D85"/>
    <mergeCell ref="A79:D79"/>
    <mergeCell ref="A75:G75"/>
    <mergeCell ref="H75:P75"/>
    <mergeCell ref="E76:G76"/>
    <mergeCell ref="H76:J76"/>
    <mergeCell ref="K76:M76"/>
    <mergeCell ref="A109:D109"/>
    <mergeCell ref="A111:D111"/>
    <mergeCell ref="A113:D113"/>
    <mergeCell ref="A104:D104"/>
    <mergeCell ref="A106:D106"/>
    <mergeCell ref="A100:G100"/>
    <mergeCell ref="H100:P100"/>
    <mergeCell ref="E101:G101"/>
    <mergeCell ref="H101:J101"/>
    <mergeCell ref="K101:M101"/>
    <mergeCell ref="N101:P101"/>
    <mergeCell ref="A94:D94"/>
    <mergeCell ref="A97:P97"/>
    <mergeCell ref="A91:C91"/>
    <mergeCell ref="A81:G81"/>
    <mergeCell ref="H81:P81"/>
    <mergeCell ref="E82:G82"/>
    <mergeCell ref="H82:J82"/>
    <mergeCell ref="K82:M82"/>
    <mergeCell ref="N82:P82"/>
    <mergeCell ref="A87:G87"/>
    <mergeCell ref="H87:P87"/>
    <mergeCell ref="E88:G88"/>
    <mergeCell ref="N76:P76"/>
    <mergeCell ref="A72:D72"/>
    <mergeCell ref="E67:G67"/>
    <mergeCell ref="H67:J67"/>
    <mergeCell ref="K67:M67"/>
    <mergeCell ref="N67:P67"/>
    <mergeCell ref="A63:D63"/>
    <mergeCell ref="A66:G66"/>
    <mergeCell ref="H66:P66"/>
    <mergeCell ref="A56:D56"/>
    <mergeCell ref="A59:G59"/>
    <mergeCell ref="H59:P59"/>
    <mergeCell ref="E60:G60"/>
    <mergeCell ref="H60:J60"/>
    <mergeCell ref="K60:M60"/>
    <mergeCell ref="N60:P60"/>
    <mergeCell ref="H44:P44"/>
    <mergeCell ref="E45:G45"/>
    <mergeCell ref="H45:J45"/>
    <mergeCell ref="K45:M45"/>
    <mergeCell ref="N45:P45"/>
    <mergeCell ref="A42:D42"/>
    <mergeCell ref="A44:G44"/>
    <mergeCell ref="A32:D32"/>
    <mergeCell ref="A35:G35"/>
    <mergeCell ref="H35:P35"/>
    <mergeCell ref="E36:G36"/>
    <mergeCell ref="H36:J36"/>
    <mergeCell ref="K36:M36"/>
    <mergeCell ref="N36:P36"/>
    <mergeCell ref="H27:P27"/>
    <mergeCell ref="E28:G28"/>
    <mergeCell ref="H28:J28"/>
    <mergeCell ref="K28:M28"/>
    <mergeCell ref="N28:P28"/>
    <mergeCell ref="A24:D24"/>
    <mergeCell ref="A27:G27"/>
    <mergeCell ref="A8:P8"/>
    <mergeCell ref="A1:P1"/>
    <mergeCell ref="A4:P4"/>
    <mergeCell ref="A10:G10"/>
    <mergeCell ref="H10:P10"/>
    <mergeCell ref="E11:G11"/>
    <mergeCell ref="H11:J11"/>
    <mergeCell ref="K11:M11"/>
    <mergeCell ref="N11:P11"/>
    <mergeCell ref="A7:P7"/>
  </mergeCells>
  <printOptions/>
  <pageMargins left="0.11811023622047245" right="0" top="0.35433070866141736" bottom="0.15748031496062992" header="0.31496062992125984" footer="0.31496062992125984"/>
  <pageSetup horizontalDpi="600" verticalDpi="600" orientation="landscape" paperSize="125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71"/>
  <sheetViews>
    <sheetView zoomScalePageLayoutView="0" workbookViewId="0" topLeftCell="A43">
      <selection activeCell="P57" sqref="P57"/>
    </sheetView>
  </sheetViews>
  <sheetFormatPr defaultColWidth="11.421875" defaultRowHeight="12.75"/>
  <cols>
    <col min="1" max="1" width="26.57421875" style="171" customWidth="1"/>
    <col min="2" max="2" width="34.28125" style="308" customWidth="1"/>
    <col min="3" max="3" width="12.00390625" style="308" customWidth="1"/>
    <col min="4" max="4" width="1.8515625" style="308" hidden="1" customWidth="1"/>
    <col min="5" max="16" width="6.140625" style="308" customWidth="1"/>
    <col min="17" max="53" width="11.421875" style="307" customWidth="1"/>
    <col min="54" max="16384" width="11.421875" style="308" customWidth="1"/>
  </cols>
  <sheetData>
    <row r="1" spans="1:16" ht="18.75" customHeight="1">
      <c r="A1" s="612" t="s">
        <v>170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  <c r="P1" s="613"/>
    </row>
    <row r="2" spans="1:16" ht="15">
      <c r="A2" s="92" t="s">
        <v>201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ht="10.5" customHeight="1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15.75">
      <c r="A4" s="614" t="s">
        <v>155</v>
      </c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</row>
    <row r="5" spans="1:16" ht="8.25" customHeigh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1:16" ht="8.25" customHeight="1">
      <c r="A6" s="94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</row>
    <row r="7" spans="1:16" ht="20.25" customHeight="1">
      <c r="A7" s="585" t="s">
        <v>187</v>
      </c>
      <c r="B7" s="585"/>
      <c r="C7" s="585"/>
      <c r="D7" s="585"/>
      <c r="E7" s="585"/>
      <c r="F7" s="585"/>
      <c r="G7" s="585"/>
      <c r="H7" s="585"/>
      <c r="I7" s="585"/>
      <c r="J7" s="585"/>
      <c r="K7" s="585"/>
      <c r="L7" s="585"/>
      <c r="M7" s="585"/>
      <c r="N7" s="585"/>
      <c r="O7" s="585"/>
      <c r="P7" s="585"/>
    </row>
    <row r="8" spans="1:16" ht="4.5" customHeight="1" thickBot="1">
      <c r="A8" s="1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13.5" thickBot="1">
      <c r="A9" s="567" t="s">
        <v>5</v>
      </c>
      <c r="B9" s="567"/>
      <c r="C9" s="567"/>
      <c r="D9" s="567"/>
      <c r="E9" s="567"/>
      <c r="F9" s="567"/>
      <c r="G9" s="567"/>
      <c r="H9" s="584" t="s">
        <v>6</v>
      </c>
      <c r="I9" s="584"/>
      <c r="J9" s="584"/>
      <c r="K9" s="584"/>
      <c r="L9" s="584"/>
      <c r="M9" s="584"/>
      <c r="N9" s="584"/>
      <c r="O9" s="584"/>
      <c r="P9" s="584"/>
    </row>
    <row r="10" spans="1:16" ht="13.5" thickBot="1">
      <c r="A10" s="177" t="s">
        <v>7</v>
      </c>
      <c r="B10" s="176" t="s">
        <v>51</v>
      </c>
      <c r="C10" s="177" t="s">
        <v>9</v>
      </c>
      <c r="D10" s="313"/>
      <c r="E10" s="570" t="s">
        <v>10</v>
      </c>
      <c r="F10" s="570"/>
      <c r="G10" s="570"/>
      <c r="H10" s="576" t="s">
        <v>11</v>
      </c>
      <c r="I10" s="570"/>
      <c r="J10" s="570"/>
      <c r="K10" s="570" t="s">
        <v>12</v>
      </c>
      <c r="L10" s="570"/>
      <c r="M10" s="570"/>
      <c r="N10" s="570" t="s">
        <v>13</v>
      </c>
      <c r="O10" s="570"/>
      <c r="P10" s="570"/>
    </row>
    <row r="11" spans="1:53" s="336" customFormat="1" ht="13.5" thickBot="1">
      <c r="A11" s="177" t="s">
        <v>47</v>
      </c>
      <c r="B11" s="176" t="s">
        <v>51</v>
      </c>
      <c r="C11" s="177" t="s">
        <v>9</v>
      </c>
      <c r="D11" s="313"/>
      <c r="E11" s="315" t="s">
        <v>15</v>
      </c>
      <c r="F11" s="315" t="s">
        <v>16</v>
      </c>
      <c r="G11" s="315" t="s">
        <v>17</v>
      </c>
      <c r="H11" s="315" t="s">
        <v>15</v>
      </c>
      <c r="I11" s="315" t="s">
        <v>16</v>
      </c>
      <c r="J11" s="315" t="s">
        <v>17</v>
      </c>
      <c r="K11" s="315" t="s">
        <v>15</v>
      </c>
      <c r="L11" s="315" t="s">
        <v>16</v>
      </c>
      <c r="M11" s="315" t="s">
        <v>17</v>
      </c>
      <c r="N11" s="315" t="s">
        <v>15</v>
      </c>
      <c r="O11" s="315" t="s">
        <v>16</v>
      </c>
      <c r="P11" s="315" t="s">
        <v>17</v>
      </c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335"/>
      <c r="AX11" s="335"/>
      <c r="AY11" s="335"/>
      <c r="AZ11" s="335"/>
      <c r="BA11" s="335"/>
    </row>
    <row r="12" spans="1:53" s="329" customFormat="1" ht="13.5" thickBot="1">
      <c r="A12" s="208" t="s">
        <v>159</v>
      </c>
      <c r="B12" s="123" t="s">
        <v>48</v>
      </c>
      <c r="C12" s="337" t="s">
        <v>21</v>
      </c>
      <c r="D12" s="360"/>
      <c r="E12" s="279">
        <v>0</v>
      </c>
      <c r="F12" s="280">
        <v>0</v>
      </c>
      <c r="G12" s="280">
        <f>SUM(E12:F12)</f>
        <v>0</v>
      </c>
      <c r="H12" s="280">
        <v>0</v>
      </c>
      <c r="I12" s="280">
        <v>0</v>
      </c>
      <c r="J12" s="280">
        <f>SUM(H12:I12)</f>
        <v>0</v>
      </c>
      <c r="K12" s="280">
        <v>0</v>
      </c>
      <c r="L12" s="280">
        <v>0</v>
      </c>
      <c r="M12" s="125">
        <f>SUM(K12:L12)</f>
        <v>0</v>
      </c>
      <c r="N12" s="280">
        <f>SUM(H12,K12)</f>
        <v>0</v>
      </c>
      <c r="O12" s="280">
        <f>SUM(I12,L12)</f>
        <v>0</v>
      </c>
      <c r="P12" s="340">
        <f>SUM(N12:O12)</f>
        <v>0</v>
      </c>
      <c r="Q12" s="328"/>
      <c r="R12" s="328"/>
      <c r="S12" s="328"/>
      <c r="T12" s="328"/>
      <c r="U12" s="328"/>
      <c r="V12" s="328"/>
      <c r="W12" s="328"/>
      <c r="X12" s="328"/>
      <c r="Y12" s="328"/>
      <c r="Z12" s="328"/>
      <c r="AA12" s="328"/>
      <c r="AB12" s="328"/>
      <c r="AC12" s="328"/>
      <c r="AD12" s="328"/>
      <c r="AE12" s="328"/>
      <c r="AF12" s="328"/>
      <c r="AG12" s="328"/>
      <c r="AH12" s="328"/>
      <c r="AI12" s="328"/>
      <c r="AJ12" s="328"/>
      <c r="AK12" s="328"/>
      <c r="AL12" s="328"/>
      <c r="AM12" s="328"/>
      <c r="AN12" s="328"/>
      <c r="AO12" s="328"/>
      <c r="AP12" s="328"/>
      <c r="AQ12" s="328"/>
      <c r="AR12" s="328"/>
      <c r="AS12" s="328"/>
      <c r="AT12" s="328"/>
      <c r="AU12" s="328"/>
      <c r="AV12" s="328"/>
      <c r="AW12" s="328"/>
      <c r="AX12" s="328"/>
      <c r="AY12" s="328"/>
      <c r="AZ12" s="328"/>
      <c r="BA12" s="328"/>
    </row>
    <row r="13" spans="1:53" s="429" customFormat="1" ht="13.5" thickBot="1">
      <c r="A13" s="604" t="s">
        <v>34</v>
      </c>
      <c r="B13" s="604"/>
      <c r="C13" s="604"/>
      <c r="D13" s="605"/>
      <c r="E13" s="427">
        <f>SUM(E12)</f>
        <v>0</v>
      </c>
      <c r="F13" s="427">
        <f>SUM(F12)</f>
        <v>0</v>
      </c>
      <c r="G13" s="427">
        <f>SUM(G12)</f>
        <v>0</v>
      </c>
      <c r="H13" s="427">
        <f aca="true" t="shared" si="0" ref="H13:P13">SUM(H12)</f>
        <v>0</v>
      </c>
      <c r="I13" s="427">
        <f t="shared" si="0"/>
        <v>0</v>
      </c>
      <c r="J13" s="427">
        <f t="shared" si="0"/>
        <v>0</v>
      </c>
      <c r="K13" s="427">
        <f t="shared" si="0"/>
        <v>0</v>
      </c>
      <c r="L13" s="427">
        <f t="shared" si="0"/>
        <v>0</v>
      </c>
      <c r="M13" s="427">
        <f t="shared" si="0"/>
        <v>0</v>
      </c>
      <c r="N13" s="427">
        <f t="shared" si="0"/>
        <v>0</v>
      </c>
      <c r="O13" s="427">
        <f t="shared" si="0"/>
        <v>0</v>
      </c>
      <c r="P13" s="427">
        <f t="shared" si="0"/>
        <v>0</v>
      </c>
      <c r="Q13" s="428"/>
      <c r="R13" s="428"/>
      <c r="S13" s="428"/>
      <c r="T13" s="428"/>
      <c r="U13" s="428"/>
      <c r="V13" s="428"/>
      <c r="W13" s="428"/>
      <c r="X13" s="428"/>
      <c r="Y13" s="428"/>
      <c r="Z13" s="428"/>
      <c r="AA13" s="428"/>
      <c r="AB13" s="428"/>
      <c r="AC13" s="428"/>
      <c r="AD13" s="428"/>
      <c r="AE13" s="428"/>
      <c r="AF13" s="428"/>
      <c r="AG13" s="428"/>
      <c r="AH13" s="428"/>
      <c r="AI13" s="428"/>
      <c r="AJ13" s="428"/>
      <c r="AK13" s="428"/>
      <c r="AL13" s="428"/>
      <c r="AM13" s="428"/>
      <c r="AN13" s="428"/>
      <c r="AO13" s="428"/>
      <c r="AP13" s="428"/>
      <c r="AQ13" s="428"/>
      <c r="AR13" s="428"/>
      <c r="AS13" s="428"/>
      <c r="AT13" s="428"/>
      <c r="AU13" s="428"/>
      <c r="AV13" s="428"/>
      <c r="AW13" s="428"/>
      <c r="AX13" s="428"/>
      <c r="AY13" s="428"/>
      <c r="AZ13" s="428"/>
      <c r="BA13" s="428"/>
    </row>
    <row r="14" spans="1:53" s="336" customFormat="1" ht="12.75">
      <c r="A14" s="74"/>
      <c r="B14" s="74"/>
      <c r="C14" s="74"/>
      <c r="D14" s="74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69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  <c r="AK14" s="335"/>
      <c r="AL14" s="335"/>
      <c r="AM14" s="335"/>
      <c r="AN14" s="335"/>
      <c r="AO14" s="335"/>
      <c r="AP14" s="335"/>
      <c r="AQ14" s="335"/>
      <c r="AR14" s="335"/>
      <c r="AS14" s="335"/>
      <c r="AT14" s="335"/>
      <c r="AU14" s="335"/>
      <c r="AV14" s="335"/>
      <c r="AW14" s="335"/>
      <c r="AX14" s="335"/>
      <c r="AY14" s="335"/>
      <c r="AZ14" s="335"/>
      <c r="BA14" s="335"/>
    </row>
    <row r="15" spans="1:16" ht="13.5" thickBot="1">
      <c r="A15" s="69"/>
      <c r="B15" s="69"/>
      <c r="C15" s="69"/>
      <c r="D15" s="69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</row>
    <row r="16" spans="1:16" ht="13.5" thickBot="1">
      <c r="A16" s="567" t="s">
        <v>68</v>
      </c>
      <c r="B16" s="567"/>
      <c r="C16" s="567"/>
      <c r="D16" s="567"/>
      <c r="E16" s="567"/>
      <c r="F16" s="567"/>
      <c r="G16" s="567"/>
      <c r="H16" s="584" t="s">
        <v>6</v>
      </c>
      <c r="I16" s="584"/>
      <c r="J16" s="584"/>
      <c r="K16" s="584"/>
      <c r="L16" s="584"/>
      <c r="M16" s="584"/>
      <c r="N16" s="584"/>
      <c r="O16" s="584"/>
      <c r="P16" s="584"/>
    </row>
    <row r="17" spans="1:16" ht="13.5" thickBot="1">
      <c r="A17" s="177" t="s">
        <v>7</v>
      </c>
      <c r="B17" s="176" t="s">
        <v>51</v>
      </c>
      <c r="C17" s="177" t="s">
        <v>9</v>
      </c>
      <c r="D17" s="313"/>
      <c r="E17" s="570" t="s">
        <v>10</v>
      </c>
      <c r="F17" s="570"/>
      <c r="G17" s="570"/>
      <c r="H17" s="576" t="s">
        <v>11</v>
      </c>
      <c r="I17" s="570"/>
      <c r="J17" s="570"/>
      <c r="K17" s="570" t="s">
        <v>12</v>
      </c>
      <c r="L17" s="570"/>
      <c r="M17" s="570"/>
      <c r="N17" s="570" t="s">
        <v>13</v>
      </c>
      <c r="O17" s="570"/>
      <c r="P17" s="570"/>
    </row>
    <row r="18" spans="1:16" ht="9.75" customHeight="1" thickBot="1">
      <c r="A18" s="174" t="s">
        <v>47</v>
      </c>
      <c r="B18" s="176" t="s">
        <v>51</v>
      </c>
      <c r="C18" s="177" t="s">
        <v>9</v>
      </c>
      <c r="D18" s="231"/>
      <c r="E18" s="179" t="s">
        <v>15</v>
      </c>
      <c r="F18" s="179" t="s">
        <v>16</v>
      </c>
      <c r="G18" s="179" t="s">
        <v>17</v>
      </c>
      <c r="H18" s="179" t="s">
        <v>15</v>
      </c>
      <c r="I18" s="179" t="s">
        <v>16</v>
      </c>
      <c r="J18" s="179" t="s">
        <v>17</v>
      </c>
      <c r="K18" s="179" t="s">
        <v>15</v>
      </c>
      <c r="L18" s="179" t="s">
        <v>16</v>
      </c>
      <c r="M18" s="179" t="s">
        <v>17</v>
      </c>
      <c r="N18" s="179" t="s">
        <v>15</v>
      </c>
      <c r="O18" s="179" t="s">
        <v>16</v>
      </c>
      <c r="P18" s="179" t="s">
        <v>17</v>
      </c>
    </row>
    <row r="19" spans="1:16" ht="12.75">
      <c r="A19" s="40" t="s">
        <v>81</v>
      </c>
      <c r="B19" s="41" t="s">
        <v>73</v>
      </c>
      <c r="C19" s="9" t="s">
        <v>70</v>
      </c>
      <c r="D19" s="230"/>
      <c r="E19" s="224">
        <v>0</v>
      </c>
      <c r="F19" s="46">
        <v>0</v>
      </c>
      <c r="G19" s="46">
        <f>SUM(E19:F19)</f>
        <v>0</v>
      </c>
      <c r="H19" s="46">
        <v>0</v>
      </c>
      <c r="I19" s="46">
        <v>0</v>
      </c>
      <c r="J19" s="46">
        <f>SUM(H19:I19)</f>
        <v>0</v>
      </c>
      <c r="K19" s="46">
        <v>0</v>
      </c>
      <c r="L19" s="46">
        <v>0</v>
      </c>
      <c r="M19" s="46">
        <f>SUM(K19:L19)</f>
        <v>0</v>
      </c>
      <c r="N19" s="46">
        <f>SUM(H19,K19)</f>
        <v>0</v>
      </c>
      <c r="O19" s="46">
        <f>SUM(I19,L19)</f>
        <v>0</v>
      </c>
      <c r="P19" s="130">
        <f>SUM(N19:O19)</f>
        <v>0</v>
      </c>
    </row>
    <row r="20" spans="1:16" ht="12.75" customHeight="1" thickBot="1">
      <c r="A20" s="38" t="s">
        <v>83</v>
      </c>
      <c r="B20" s="50" t="s">
        <v>84</v>
      </c>
      <c r="C20" s="6" t="s">
        <v>21</v>
      </c>
      <c r="D20" s="222"/>
      <c r="E20" s="214">
        <v>15</v>
      </c>
      <c r="F20" s="47">
        <v>15</v>
      </c>
      <c r="G20" s="46">
        <f>SUM(E20:F20)</f>
        <v>30</v>
      </c>
      <c r="H20" s="47">
        <v>10</v>
      </c>
      <c r="I20" s="47">
        <v>11</v>
      </c>
      <c r="J20" s="46">
        <f>SUM(H20:I20)</f>
        <v>21</v>
      </c>
      <c r="K20" s="47">
        <v>17</v>
      </c>
      <c r="L20" s="47">
        <v>22</v>
      </c>
      <c r="M20" s="46">
        <f>SUM(K20:L20)</f>
        <v>39</v>
      </c>
      <c r="N20" s="47">
        <f>SUM(H20,K20)</f>
        <v>27</v>
      </c>
      <c r="O20" s="47">
        <f>SUM(I20,L20)</f>
        <v>33</v>
      </c>
      <c r="P20" s="130">
        <f>SUM(N20:O20)</f>
        <v>60</v>
      </c>
    </row>
    <row r="21" spans="1:16" ht="13.5" thickBot="1">
      <c r="A21" s="555" t="s">
        <v>34</v>
      </c>
      <c r="B21" s="555"/>
      <c r="C21" s="555"/>
      <c r="D21" s="556"/>
      <c r="E21" s="185">
        <f aca="true" t="shared" si="1" ref="E21:P21">SUM(E19:E20)</f>
        <v>15</v>
      </c>
      <c r="F21" s="185">
        <f t="shared" si="1"/>
        <v>15</v>
      </c>
      <c r="G21" s="185">
        <f t="shared" si="1"/>
        <v>30</v>
      </c>
      <c r="H21" s="185">
        <f t="shared" si="1"/>
        <v>10</v>
      </c>
      <c r="I21" s="185">
        <f t="shared" si="1"/>
        <v>11</v>
      </c>
      <c r="J21" s="185">
        <f t="shared" si="1"/>
        <v>21</v>
      </c>
      <c r="K21" s="185">
        <f t="shared" si="1"/>
        <v>17</v>
      </c>
      <c r="L21" s="185">
        <f t="shared" si="1"/>
        <v>22</v>
      </c>
      <c r="M21" s="185">
        <f t="shared" si="1"/>
        <v>39</v>
      </c>
      <c r="N21" s="185">
        <f t="shared" si="1"/>
        <v>27</v>
      </c>
      <c r="O21" s="185">
        <f t="shared" si="1"/>
        <v>33</v>
      </c>
      <c r="P21" s="185">
        <f t="shared" si="1"/>
        <v>60</v>
      </c>
    </row>
    <row r="22" spans="1:16" ht="12.75">
      <c r="A22" s="69"/>
      <c r="B22" s="69"/>
      <c r="C22" s="69"/>
      <c r="D22" s="69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</row>
    <row r="23" spans="1:16" ht="13.5" thickBot="1">
      <c r="A23" s="69"/>
      <c r="B23" s="69"/>
      <c r="C23" s="69"/>
      <c r="D23" s="69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</row>
    <row r="24" spans="1:16" ht="11.25" customHeight="1" thickBot="1">
      <c r="A24" s="602" t="s">
        <v>85</v>
      </c>
      <c r="B24" s="602"/>
      <c r="C24" s="602"/>
      <c r="D24" s="602"/>
      <c r="E24" s="602"/>
      <c r="F24" s="602"/>
      <c r="G24" s="602"/>
      <c r="H24" s="577" t="s">
        <v>6</v>
      </c>
      <c r="I24" s="577"/>
      <c r="J24" s="577"/>
      <c r="K24" s="577"/>
      <c r="L24" s="577"/>
      <c r="M24" s="577"/>
      <c r="N24" s="577"/>
      <c r="O24" s="577"/>
      <c r="P24" s="577"/>
    </row>
    <row r="25" spans="1:16" ht="11.25" customHeight="1" thickBot="1">
      <c r="A25" s="175" t="s">
        <v>7</v>
      </c>
      <c r="B25" s="312" t="s">
        <v>51</v>
      </c>
      <c r="C25" s="175" t="s">
        <v>9</v>
      </c>
      <c r="D25" s="178"/>
      <c r="E25" s="601" t="s">
        <v>10</v>
      </c>
      <c r="F25" s="601"/>
      <c r="G25" s="601"/>
      <c r="H25" s="603" t="s">
        <v>11</v>
      </c>
      <c r="I25" s="601"/>
      <c r="J25" s="601"/>
      <c r="K25" s="601" t="s">
        <v>12</v>
      </c>
      <c r="L25" s="601"/>
      <c r="M25" s="601"/>
      <c r="N25" s="601" t="s">
        <v>13</v>
      </c>
      <c r="O25" s="601"/>
      <c r="P25" s="601"/>
    </row>
    <row r="26" spans="1:16" ht="12" customHeight="1" thickBot="1">
      <c r="A26" s="175" t="s">
        <v>47</v>
      </c>
      <c r="B26" s="176" t="s">
        <v>51</v>
      </c>
      <c r="C26" s="177" t="s">
        <v>9</v>
      </c>
      <c r="D26" s="211"/>
      <c r="E26" s="179" t="s">
        <v>15</v>
      </c>
      <c r="F26" s="179" t="s">
        <v>16</v>
      </c>
      <c r="G26" s="179" t="s">
        <v>17</v>
      </c>
      <c r="H26" s="179" t="s">
        <v>15</v>
      </c>
      <c r="I26" s="179" t="s">
        <v>16</v>
      </c>
      <c r="J26" s="179" t="s">
        <v>17</v>
      </c>
      <c r="K26" s="179" t="s">
        <v>15</v>
      </c>
      <c r="L26" s="179" t="s">
        <v>16</v>
      </c>
      <c r="M26" s="179" t="s">
        <v>17</v>
      </c>
      <c r="N26" s="179" t="s">
        <v>15</v>
      </c>
      <c r="O26" s="179" t="s">
        <v>16</v>
      </c>
      <c r="P26" s="179" t="s">
        <v>17</v>
      </c>
    </row>
    <row r="27" spans="1:16" ht="12.75">
      <c r="A27" s="467" t="s">
        <v>40</v>
      </c>
      <c r="B27" s="468" t="s">
        <v>235</v>
      </c>
      <c r="C27" s="469" t="s">
        <v>87</v>
      </c>
      <c r="D27" s="470"/>
      <c r="E27" s="471">
        <v>10</v>
      </c>
      <c r="F27" s="519">
        <v>10</v>
      </c>
      <c r="G27" s="519">
        <f>SUM(E27:F27)</f>
        <v>20</v>
      </c>
      <c r="H27" s="519">
        <v>9</v>
      </c>
      <c r="I27" s="519">
        <v>7</v>
      </c>
      <c r="J27" s="519">
        <f>SUM(H27:I27)</f>
        <v>16</v>
      </c>
      <c r="K27" s="519">
        <v>0</v>
      </c>
      <c r="L27" s="519">
        <v>0</v>
      </c>
      <c r="M27" s="519">
        <f>SUM(K27:L27)</f>
        <v>0</v>
      </c>
      <c r="N27" s="519">
        <f>SUM(H27,K27)</f>
        <v>9</v>
      </c>
      <c r="O27" s="519">
        <f>SUM(I27,L27)</f>
        <v>7</v>
      </c>
      <c r="P27" s="520">
        <f>SUM(N27:O27)</f>
        <v>16</v>
      </c>
    </row>
    <row r="28" spans="1:16" ht="26.25" thickBot="1">
      <c r="A28" s="40" t="s">
        <v>105</v>
      </c>
      <c r="B28" s="41" t="s">
        <v>106</v>
      </c>
      <c r="C28" s="258" t="s">
        <v>107</v>
      </c>
      <c r="D28" s="230"/>
      <c r="E28" s="224">
        <v>0</v>
      </c>
      <c r="F28" s="46">
        <v>0</v>
      </c>
      <c r="G28" s="453">
        <f>SUM(E28:F28)</f>
        <v>0</v>
      </c>
      <c r="H28" s="454">
        <v>0</v>
      </c>
      <c r="I28" s="454">
        <v>0</v>
      </c>
      <c r="J28" s="453">
        <f>SUM(H28:I28)</f>
        <v>0</v>
      </c>
      <c r="K28" s="454">
        <v>0</v>
      </c>
      <c r="L28" s="454">
        <v>0</v>
      </c>
      <c r="M28" s="453">
        <f>SUM(K28:L28)</f>
        <v>0</v>
      </c>
      <c r="N28" s="453">
        <f>SUM(H28,K28)</f>
        <v>0</v>
      </c>
      <c r="O28" s="453">
        <f>SUM(I28,L28)</f>
        <v>0</v>
      </c>
      <c r="P28" s="521">
        <f>SUM(N28:O28)</f>
        <v>0</v>
      </c>
    </row>
    <row r="29" spans="1:16" ht="13.5" thickBot="1">
      <c r="A29" s="555" t="s">
        <v>34</v>
      </c>
      <c r="B29" s="555"/>
      <c r="C29" s="555"/>
      <c r="D29" s="556"/>
      <c r="E29" s="183">
        <f>E27</f>
        <v>10</v>
      </c>
      <c r="F29" s="183">
        <f aca="true" t="shared" si="2" ref="F29:P29">F27</f>
        <v>10</v>
      </c>
      <c r="G29" s="183">
        <f t="shared" si="2"/>
        <v>20</v>
      </c>
      <c r="H29" s="183">
        <f t="shared" si="2"/>
        <v>9</v>
      </c>
      <c r="I29" s="183">
        <f t="shared" si="2"/>
        <v>7</v>
      </c>
      <c r="J29" s="183">
        <f t="shared" si="2"/>
        <v>16</v>
      </c>
      <c r="K29" s="183">
        <f t="shared" si="2"/>
        <v>0</v>
      </c>
      <c r="L29" s="183">
        <f t="shared" si="2"/>
        <v>0</v>
      </c>
      <c r="M29" s="183">
        <f t="shared" si="2"/>
        <v>0</v>
      </c>
      <c r="N29" s="183">
        <f t="shared" si="2"/>
        <v>9</v>
      </c>
      <c r="O29" s="183">
        <f t="shared" si="2"/>
        <v>7</v>
      </c>
      <c r="P29" s="183">
        <f t="shared" si="2"/>
        <v>16</v>
      </c>
    </row>
    <row r="30" spans="1:16" ht="12.75">
      <c r="A30" s="76"/>
      <c r="B30" s="76"/>
      <c r="C30" s="76"/>
      <c r="D30" s="76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ht="15.75" thickBot="1"/>
    <row r="32" spans="1:16" ht="9.75" customHeight="1" thickBot="1">
      <c r="A32" s="567" t="s">
        <v>108</v>
      </c>
      <c r="B32" s="567"/>
      <c r="C32" s="567"/>
      <c r="D32" s="567"/>
      <c r="E32" s="567"/>
      <c r="F32" s="567"/>
      <c r="G32" s="567"/>
      <c r="H32" s="577" t="s">
        <v>6</v>
      </c>
      <c r="I32" s="577"/>
      <c r="J32" s="577"/>
      <c r="K32" s="577"/>
      <c r="L32" s="577"/>
      <c r="M32" s="577"/>
      <c r="N32" s="577"/>
      <c r="O32" s="577"/>
      <c r="P32" s="577"/>
    </row>
    <row r="33" spans="1:16" ht="13.5" thickBot="1">
      <c r="A33" s="175" t="s">
        <v>7</v>
      </c>
      <c r="B33" s="176" t="s">
        <v>51</v>
      </c>
      <c r="C33" s="177" t="s">
        <v>9</v>
      </c>
      <c r="D33" s="211"/>
      <c r="E33" s="570" t="s">
        <v>10</v>
      </c>
      <c r="F33" s="570"/>
      <c r="G33" s="570"/>
      <c r="H33" s="576" t="s">
        <v>11</v>
      </c>
      <c r="I33" s="570"/>
      <c r="J33" s="570"/>
      <c r="K33" s="570" t="s">
        <v>12</v>
      </c>
      <c r="L33" s="570"/>
      <c r="M33" s="570"/>
      <c r="N33" s="570" t="s">
        <v>13</v>
      </c>
      <c r="O33" s="570"/>
      <c r="P33" s="570"/>
    </row>
    <row r="34" spans="1:53" s="141" customFormat="1" ht="13.5" customHeight="1" thickBot="1">
      <c r="A34" s="175" t="s">
        <v>47</v>
      </c>
      <c r="B34" s="176" t="s">
        <v>51</v>
      </c>
      <c r="C34" s="177" t="s">
        <v>9</v>
      </c>
      <c r="D34" s="211"/>
      <c r="E34" s="179" t="s">
        <v>15</v>
      </c>
      <c r="F34" s="179" t="s">
        <v>16</v>
      </c>
      <c r="G34" s="179" t="s">
        <v>17</v>
      </c>
      <c r="H34" s="179" t="s">
        <v>15</v>
      </c>
      <c r="I34" s="179" t="s">
        <v>16</v>
      </c>
      <c r="J34" s="179" t="s">
        <v>17</v>
      </c>
      <c r="K34" s="179" t="s">
        <v>15</v>
      </c>
      <c r="L34" s="179" t="s">
        <v>16</v>
      </c>
      <c r="M34" s="179" t="s">
        <v>17</v>
      </c>
      <c r="N34" s="179" t="s">
        <v>15</v>
      </c>
      <c r="O34" s="179" t="s">
        <v>16</v>
      </c>
      <c r="P34" s="179" t="s">
        <v>17</v>
      </c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</row>
    <row r="35" spans="1:16" ht="26.25" thickBot="1">
      <c r="A35" s="472" t="s">
        <v>227</v>
      </c>
      <c r="B35" s="473" t="s">
        <v>110</v>
      </c>
      <c r="C35" s="474" t="s">
        <v>112</v>
      </c>
      <c r="D35" s="475"/>
      <c r="E35" s="476">
        <v>0</v>
      </c>
      <c r="F35" s="477">
        <v>0</v>
      </c>
      <c r="G35" s="477">
        <f>SUM(E35:F35)</f>
        <v>0</v>
      </c>
      <c r="H35" s="477">
        <v>0</v>
      </c>
      <c r="I35" s="478">
        <v>0</v>
      </c>
      <c r="J35" s="477">
        <f>SUM(H35:I35)</f>
        <v>0</v>
      </c>
      <c r="K35" s="478">
        <v>1</v>
      </c>
      <c r="L35" s="478">
        <v>0</v>
      </c>
      <c r="M35" s="477">
        <f>SUM(K35:L35)</f>
        <v>1</v>
      </c>
      <c r="N35" s="478">
        <f>SUM(H35,K35)</f>
        <v>1</v>
      </c>
      <c r="O35" s="478">
        <f>SUM(I35,L35)</f>
        <v>0</v>
      </c>
      <c r="P35" s="479">
        <f>SUM(N35:O35)</f>
        <v>1</v>
      </c>
    </row>
    <row r="36" spans="1:53" s="483" customFormat="1" ht="13.5" thickBot="1">
      <c r="A36" s="599" t="s">
        <v>34</v>
      </c>
      <c r="B36" s="600"/>
      <c r="C36" s="600"/>
      <c r="D36" s="600"/>
      <c r="E36" s="480">
        <f>E35</f>
        <v>0</v>
      </c>
      <c r="F36" s="478">
        <f aca="true" t="shared" si="3" ref="F36:P36">F35</f>
        <v>0</v>
      </c>
      <c r="G36" s="478">
        <f t="shared" si="3"/>
        <v>0</v>
      </c>
      <c r="H36" s="478">
        <f t="shared" si="3"/>
        <v>0</v>
      </c>
      <c r="I36" s="478">
        <f t="shared" si="3"/>
        <v>0</v>
      </c>
      <c r="J36" s="478">
        <f t="shared" si="3"/>
        <v>0</v>
      </c>
      <c r="K36" s="478">
        <f t="shared" si="3"/>
        <v>1</v>
      </c>
      <c r="L36" s="478">
        <f t="shared" si="3"/>
        <v>0</v>
      </c>
      <c r="M36" s="478">
        <f t="shared" si="3"/>
        <v>1</v>
      </c>
      <c r="N36" s="478">
        <f t="shared" si="3"/>
        <v>1</v>
      </c>
      <c r="O36" s="478">
        <f t="shared" si="3"/>
        <v>0</v>
      </c>
      <c r="P36" s="481">
        <f t="shared" si="3"/>
        <v>1</v>
      </c>
      <c r="Q36" s="482"/>
      <c r="R36" s="482"/>
      <c r="S36" s="482"/>
      <c r="T36" s="482"/>
      <c r="U36" s="482"/>
      <c r="V36" s="482"/>
      <c r="W36" s="482"/>
      <c r="X36" s="482"/>
      <c r="Y36" s="482"/>
      <c r="Z36" s="482"/>
      <c r="AA36" s="482"/>
      <c r="AB36" s="482"/>
      <c r="AC36" s="482"/>
      <c r="AD36" s="482"/>
      <c r="AE36" s="482"/>
      <c r="AF36" s="482"/>
      <c r="AG36" s="482"/>
      <c r="AH36" s="482"/>
      <c r="AI36" s="482"/>
      <c r="AJ36" s="482"/>
      <c r="AK36" s="482"/>
      <c r="AL36" s="482"/>
      <c r="AM36" s="482"/>
      <c r="AN36" s="482"/>
      <c r="AO36" s="482"/>
      <c r="AP36" s="482"/>
      <c r="AQ36" s="482"/>
      <c r="AR36" s="482"/>
      <c r="AS36" s="482"/>
      <c r="AT36" s="482"/>
      <c r="AU36" s="482"/>
      <c r="AV36" s="482"/>
      <c r="AW36" s="482"/>
      <c r="AX36" s="482"/>
      <c r="AY36" s="482"/>
      <c r="AZ36" s="482"/>
      <c r="BA36" s="482"/>
    </row>
    <row r="37" spans="1:16" ht="12" customHeight="1">
      <c r="A37" s="142"/>
      <c r="B37" s="142"/>
      <c r="C37" s="142"/>
      <c r="D37" s="142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</row>
    <row r="38" spans="1:53" s="8" customFormat="1" ht="13.5" thickBot="1">
      <c r="A38" s="74"/>
      <c r="B38" s="74"/>
      <c r="C38" s="74"/>
      <c r="D38" s="74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</row>
    <row r="39" spans="1:16" ht="14.25" customHeight="1" thickBot="1">
      <c r="A39" s="567" t="s">
        <v>134</v>
      </c>
      <c r="B39" s="567"/>
      <c r="C39" s="567"/>
      <c r="D39" s="567"/>
      <c r="E39" s="567"/>
      <c r="F39" s="567"/>
      <c r="G39" s="567"/>
      <c r="H39" s="584" t="s">
        <v>6</v>
      </c>
      <c r="I39" s="584"/>
      <c r="J39" s="584"/>
      <c r="K39" s="584"/>
      <c r="L39" s="584"/>
      <c r="M39" s="584"/>
      <c r="N39" s="584"/>
      <c r="O39" s="584"/>
      <c r="P39" s="584"/>
    </row>
    <row r="40" spans="1:16" ht="13.5" thickBot="1">
      <c r="A40" s="177" t="s">
        <v>7</v>
      </c>
      <c r="B40" s="176" t="s">
        <v>51</v>
      </c>
      <c r="C40" s="177" t="s">
        <v>9</v>
      </c>
      <c r="D40" s="247"/>
      <c r="E40" s="570" t="s">
        <v>10</v>
      </c>
      <c r="F40" s="570"/>
      <c r="G40" s="570"/>
      <c r="H40" s="576" t="s">
        <v>11</v>
      </c>
      <c r="I40" s="570"/>
      <c r="J40" s="570"/>
      <c r="K40" s="570" t="s">
        <v>12</v>
      </c>
      <c r="L40" s="570"/>
      <c r="M40" s="570"/>
      <c r="N40" s="570" t="s">
        <v>13</v>
      </c>
      <c r="O40" s="570"/>
      <c r="P40" s="570"/>
    </row>
    <row r="41" spans="1:53" s="8" customFormat="1" ht="13.5" thickBot="1">
      <c r="A41" s="182" t="s">
        <v>47</v>
      </c>
      <c r="B41" s="178"/>
      <c r="C41" s="178"/>
      <c r="D41" s="211"/>
      <c r="E41" s="255" t="s">
        <v>15</v>
      </c>
      <c r="F41" s="255" t="s">
        <v>16</v>
      </c>
      <c r="G41" s="255" t="s">
        <v>17</v>
      </c>
      <c r="H41" s="255" t="s">
        <v>15</v>
      </c>
      <c r="I41" s="255" t="s">
        <v>16</v>
      </c>
      <c r="J41" s="255" t="s">
        <v>17</v>
      </c>
      <c r="K41" s="255" t="s">
        <v>15</v>
      </c>
      <c r="L41" s="255" t="s">
        <v>16</v>
      </c>
      <c r="M41" s="255" t="s">
        <v>17</v>
      </c>
      <c r="N41" s="255" t="s">
        <v>15</v>
      </c>
      <c r="O41" s="255" t="s">
        <v>16</v>
      </c>
      <c r="P41" s="255" t="s">
        <v>17</v>
      </c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</row>
    <row r="42" spans="1:53" s="499" customFormat="1" ht="13.5" thickBot="1">
      <c r="A42" s="500" t="s">
        <v>72</v>
      </c>
      <c r="B42" s="501" t="s">
        <v>199</v>
      </c>
      <c r="C42" s="502" t="s">
        <v>200</v>
      </c>
      <c r="D42" s="503"/>
      <c r="E42" s="528">
        <v>0</v>
      </c>
      <c r="F42" s="454">
        <v>0</v>
      </c>
      <c r="G42" s="454">
        <f>SUM(E42:F42)</f>
        <v>0</v>
      </c>
      <c r="H42" s="504">
        <v>0</v>
      </c>
      <c r="I42" s="504">
        <v>0</v>
      </c>
      <c r="J42" s="504">
        <f>SUM(H42:I42)</f>
        <v>0</v>
      </c>
      <c r="K42" s="454">
        <v>13</v>
      </c>
      <c r="L42" s="454">
        <v>3</v>
      </c>
      <c r="M42" s="454">
        <f>SUM(K42,L42)</f>
        <v>16</v>
      </c>
      <c r="N42" s="454">
        <f>SUM(H42,K42)</f>
        <v>13</v>
      </c>
      <c r="O42" s="454">
        <f>SUM(I42,L42)</f>
        <v>3</v>
      </c>
      <c r="P42" s="529">
        <f>SUM(N42:O42)</f>
        <v>16</v>
      </c>
      <c r="Q42" s="498"/>
      <c r="R42" s="498"/>
      <c r="S42" s="498"/>
      <c r="T42" s="498"/>
      <c r="U42" s="498"/>
      <c r="V42" s="498"/>
      <c r="W42" s="498"/>
      <c r="X42" s="498"/>
      <c r="Y42" s="498"/>
      <c r="Z42" s="498"/>
      <c r="AA42" s="498"/>
      <c r="AB42" s="498"/>
      <c r="AC42" s="498"/>
      <c r="AD42" s="498"/>
      <c r="AE42" s="498"/>
      <c r="AF42" s="498"/>
      <c r="AG42" s="498"/>
      <c r="AH42" s="498"/>
      <c r="AI42" s="498"/>
      <c r="AJ42" s="498"/>
      <c r="AK42" s="498"/>
      <c r="AL42" s="498"/>
      <c r="AM42" s="498"/>
      <c r="AN42" s="498"/>
      <c r="AO42" s="498"/>
      <c r="AP42" s="498"/>
      <c r="AQ42" s="498"/>
      <c r="AR42" s="498"/>
      <c r="AS42" s="498"/>
      <c r="AT42" s="498"/>
      <c r="AU42" s="498"/>
      <c r="AV42" s="498"/>
      <c r="AW42" s="498"/>
      <c r="AX42" s="498"/>
      <c r="AY42" s="498"/>
      <c r="AZ42" s="498"/>
      <c r="BA42" s="498"/>
    </row>
    <row r="43" spans="1:53" s="499" customFormat="1" ht="13.5" thickBot="1">
      <c r="A43" s="568" t="s">
        <v>34</v>
      </c>
      <c r="B43" s="568"/>
      <c r="C43" s="568"/>
      <c r="D43" s="569"/>
      <c r="E43" s="497">
        <f aca="true" t="shared" si="4" ref="E43:O43">E42</f>
        <v>0</v>
      </c>
      <c r="F43" s="497">
        <f t="shared" si="4"/>
        <v>0</v>
      </c>
      <c r="G43" s="497">
        <f t="shared" si="4"/>
        <v>0</v>
      </c>
      <c r="H43" s="497">
        <f t="shared" si="4"/>
        <v>0</v>
      </c>
      <c r="I43" s="497">
        <f t="shared" si="4"/>
        <v>0</v>
      </c>
      <c r="J43" s="497">
        <f>J42</f>
        <v>0</v>
      </c>
      <c r="K43" s="497">
        <f>K42</f>
        <v>13</v>
      </c>
      <c r="L43" s="497">
        <f>L42</f>
        <v>3</v>
      </c>
      <c r="M43" s="505">
        <f>SUM(M42)</f>
        <v>16</v>
      </c>
      <c r="N43" s="497">
        <f t="shared" si="4"/>
        <v>13</v>
      </c>
      <c r="O43" s="497">
        <f t="shared" si="4"/>
        <v>3</v>
      </c>
      <c r="P43" s="505">
        <f>SUM(P42)</f>
        <v>16</v>
      </c>
      <c r="Q43" s="498"/>
      <c r="R43" s="498"/>
      <c r="S43" s="498"/>
      <c r="T43" s="498"/>
      <c r="U43" s="498"/>
      <c r="V43" s="498"/>
      <c r="W43" s="498"/>
      <c r="X43" s="498"/>
      <c r="Y43" s="498"/>
      <c r="Z43" s="498"/>
      <c r="AA43" s="498"/>
      <c r="AB43" s="498"/>
      <c r="AC43" s="498"/>
      <c r="AD43" s="498"/>
      <c r="AE43" s="498"/>
      <c r="AF43" s="498"/>
      <c r="AG43" s="498"/>
      <c r="AH43" s="498"/>
      <c r="AI43" s="498"/>
      <c r="AJ43" s="498"/>
      <c r="AK43" s="498"/>
      <c r="AL43" s="498"/>
      <c r="AM43" s="498"/>
      <c r="AN43" s="498"/>
      <c r="AO43" s="498"/>
      <c r="AP43" s="498"/>
      <c r="AQ43" s="498"/>
      <c r="AR43" s="498"/>
      <c r="AS43" s="498"/>
      <c r="AT43" s="498"/>
      <c r="AU43" s="498"/>
      <c r="AV43" s="498"/>
      <c r="AW43" s="498"/>
      <c r="AX43" s="498"/>
      <c r="AY43" s="498"/>
      <c r="AZ43" s="498"/>
      <c r="BA43" s="498"/>
    </row>
    <row r="45" spans="1:16" ht="13.5" thickBot="1">
      <c r="A45" s="110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</row>
    <row r="46" spans="1:53" s="8" customFormat="1" ht="13.5" thickBot="1">
      <c r="A46" s="182" t="s">
        <v>47</v>
      </c>
      <c r="B46" s="178"/>
      <c r="C46" s="178"/>
      <c r="D46" s="178"/>
      <c r="E46" s="179" t="s">
        <v>15</v>
      </c>
      <c r="F46" s="179" t="s">
        <v>16</v>
      </c>
      <c r="G46" s="179" t="s">
        <v>17</v>
      </c>
      <c r="H46" s="179" t="s">
        <v>15</v>
      </c>
      <c r="I46" s="179" t="s">
        <v>16</v>
      </c>
      <c r="J46" s="179" t="s">
        <v>17</v>
      </c>
      <c r="K46" s="179" t="s">
        <v>15</v>
      </c>
      <c r="L46" s="179" t="s">
        <v>16</v>
      </c>
      <c r="M46" s="179" t="s">
        <v>17</v>
      </c>
      <c r="N46" s="179" t="s">
        <v>15</v>
      </c>
      <c r="O46" s="179" t="s">
        <v>16</v>
      </c>
      <c r="P46" s="179" t="s">
        <v>17</v>
      </c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</row>
    <row r="47" spans="1:16" ht="24.75" thickBot="1">
      <c r="A47" s="27" t="s">
        <v>141</v>
      </c>
      <c r="B47" s="310" t="s">
        <v>142</v>
      </c>
      <c r="C47" s="5" t="s">
        <v>87</v>
      </c>
      <c r="D47" s="73"/>
      <c r="E47" s="196">
        <v>0</v>
      </c>
      <c r="F47" s="31">
        <v>0</v>
      </c>
      <c r="G47" s="31">
        <f>SUM(E47:F47)</f>
        <v>0</v>
      </c>
      <c r="H47" s="197">
        <v>0</v>
      </c>
      <c r="I47" s="197">
        <v>0</v>
      </c>
      <c r="J47" s="197">
        <f>SUM(H47:I47)</f>
        <v>0</v>
      </c>
      <c r="K47" s="31">
        <v>0</v>
      </c>
      <c r="L47" s="31">
        <v>5</v>
      </c>
      <c r="M47" s="31">
        <f>SUM(K47,L47)</f>
        <v>5</v>
      </c>
      <c r="N47" s="31">
        <f>SUM(H47,K47)</f>
        <v>0</v>
      </c>
      <c r="O47" s="31">
        <f>SUM(I47,L47)</f>
        <v>5</v>
      </c>
      <c r="P47" s="32">
        <f>SUM(N47:O47)</f>
        <v>5</v>
      </c>
    </row>
    <row r="48" spans="1:16" ht="13.5" thickBot="1">
      <c r="A48" s="555" t="s">
        <v>34</v>
      </c>
      <c r="B48" s="555"/>
      <c r="C48" s="555"/>
      <c r="D48" s="555"/>
      <c r="E48" s="181">
        <f>SUM(E47:E47)</f>
        <v>0</v>
      </c>
      <c r="F48" s="181">
        <f aca="true" t="shared" si="5" ref="F48:M48">SUM(F47:F47)</f>
        <v>0</v>
      </c>
      <c r="G48" s="181">
        <f t="shared" si="5"/>
        <v>0</v>
      </c>
      <c r="H48" s="181">
        <f t="shared" si="5"/>
        <v>0</v>
      </c>
      <c r="I48" s="181">
        <f t="shared" si="5"/>
        <v>0</v>
      </c>
      <c r="J48" s="181">
        <f t="shared" si="5"/>
        <v>0</v>
      </c>
      <c r="K48" s="181">
        <f t="shared" si="5"/>
        <v>0</v>
      </c>
      <c r="L48" s="181">
        <f t="shared" si="5"/>
        <v>5</v>
      </c>
      <c r="M48" s="181">
        <f t="shared" si="5"/>
        <v>5</v>
      </c>
      <c r="N48" s="181">
        <f>SUM(N47:N47)</f>
        <v>0</v>
      </c>
      <c r="O48" s="181">
        <f>SUM(O47:O47)</f>
        <v>5</v>
      </c>
      <c r="P48" s="181">
        <f>SUM(P47:P47)</f>
        <v>5</v>
      </c>
    </row>
    <row r="49" spans="1:16" ht="13.5" thickBot="1">
      <c r="A49" s="74"/>
      <c r="B49" s="74"/>
      <c r="C49" s="74"/>
      <c r="D49" s="74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</row>
    <row r="50" spans="1:16" ht="13.5" thickBot="1">
      <c r="A50" s="558" t="s">
        <v>157</v>
      </c>
      <c r="B50" s="578"/>
      <c r="C50" s="578"/>
      <c r="D50" s="579"/>
      <c r="E50" s="67">
        <f aca="true" t="shared" si="6" ref="E50:P50">E13+E21+E29+E36+E43+E48</f>
        <v>25</v>
      </c>
      <c r="F50" s="67">
        <f t="shared" si="6"/>
        <v>25</v>
      </c>
      <c r="G50" s="67">
        <f t="shared" si="6"/>
        <v>50</v>
      </c>
      <c r="H50" s="67">
        <f t="shared" si="6"/>
        <v>19</v>
      </c>
      <c r="I50" s="67">
        <f t="shared" si="6"/>
        <v>18</v>
      </c>
      <c r="J50" s="67">
        <f t="shared" si="6"/>
        <v>37</v>
      </c>
      <c r="K50" s="67">
        <f t="shared" si="6"/>
        <v>31</v>
      </c>
      <c r="L50" s="67">
        <f t="shared" si="6"/>
        <v>30</v>
      </c>
      <c r="M50" s="67">
        <f t="shared" si="6"/>
        <v>61</v>
      </c>
      <c r="N50" s="67">
        <f t="shared" si="6"/>
        <v>50</v>
      </c>
      <c r="O50" s="67">
        <f t="shared" si="6"/>
        <v>48</v>
      </c>
      <c r="P50" s="67">
        <f t="shared" si="6"/>
        <v>98</v>
      </c>
    </row>
    <row r="51" spans="1:16" ht="13.5" thickBot="1">
      <c r="A51" s="76"/>
      <c r="B51" s="76"/>
      <c r="C51" s="76"/>
      <c r="D51" s="76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</row>
    <row r="52" spans="1:16" ht="15.75" thickBot="1">
      <c r="A52" s="580" t="s">
        <v>240</v>
      </c>
      <c r="B52" s="581"/>
      <c r="C52" s="581"/>
      <c r="D52" s="582"/>
      <c r="E52" s="67">
        <f>E50</f>
        <v>25</v>
      </c>
      <c r="F52" s="67">
        <f aca="true" t="shared" si="7" ref="F52:P52">F50</f>
        <v>25</v>
      </c>
      <c r="G52" s="67">
        <f t="shared" si="7"/>
        <v>50</v>
      </c>
      <c r="H52" s="67">
        <f t="shared" si="7"/>
        <v>19</v>
      </c>
      <c r="I52" s="67">
        <f t="shared" si="7"/>
        <v>18</v>
      </c>
      <c r="J52" s="67">
        <f t="shared" si="7"/>
        <v>37</v>
      </c>
      <c r="K52" s="67">
        <f t="shared" si="7"/>
        <v>31</v>
      </c>
      <c r="L52" s="67">
        <f t="shared" si="7"/>
        <v>30</v>
      </c>
      <c r="M52" s="67">
        <f t="shared" si="7"/>
        <v>61</v>
      </c>
      <c r="N52" s="67">
        <f t="shared" si="7"/>
        <v>50</v>
      </c>
      <c r="O52" s="67">
        <f t="shared" si="7"/>
        <v>48</v>
      </c>
      <c r="P52" s="67">
        <f t="shared" si="7"/>
        <v>98</v>
      </c>
    </row>
    <row r="53" spans="1:16" ht="18.75">
      <c r="A53" s="100"/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</row>
    <row r="54" ht="15">
      <c r="A54" s="92"/>
    </row>
    <row r="55" ht="15">
      <c r="A55" s="92"/>
    </row>
    <row r="56" ht="15">
      <c r="A56" s="92"/>
    </row>
    <row r="57" ht="15">
      <c r="A57" s="92"/>
    </row>
    <row r="58" ht="15">
      <c r="A58" s="92"/>
    </row>
    <row r="59" ht="15">
      <c r="A59" s="92"/>
    </row>
    <row r="60" ht="15">
      <c r="A60" s="92"/>
    </row>
    <row r="61" ht="15">
      <c r="A61" s="92"/>
    </row>
    <row r="62" ht="15">
      <c r="A62" s="92"/>
    </row>
    <row r="63" ht="15">
      <c r="A63" s="92"/>
    </row>
    <row r="64" ht="15">
      <c r="A64" s="92"/>
    </row>
    <row r="65" ht="15">
      <c r="A65" s="92"/>
    </row>
    <row r="66" ht="15">
      <c r="A66" s="92"/>
    </row>
    <row r="67" ht="15">
      <c r="A67" s="92"/>
    </row>
    <row r="68" ht="15">
      <c r="A68" s="92"/>
    </row>
    <row r="69" ht="15">
      <c r="A69" s="92"/>
    </row>
    <row r="70" ht="15">
      <c r="A70" s="92"/>
    </row>
    <row r="71" ht="15">
      <c r="A71" s="92"/>
    </row>
  </sheetData>
  <sheetProtection/>
  <mergeCells count="41">
    <mergeCell ref="A52:D52"/>
    <mergeCell ref="A50:D50"/>
    <mergeCell ref="A43:D43"/>
    <mergeCell ref="A48:D48"/>
    <mergeCell ref="A39:G39"/>
    <mergeCell ref="H39:P39"/>
    <mergeCell ref="E40:G40"/>
    <mergeCell ref="H40:J40"/>
    <mergeCell ref="K40:M40"/>
    <mergeCell ref="N40:P40"/>
    <mergeCell ref="A36:D36"/>
    <mergeCell ref="A32:G32"/>
    <mergeCell ref="H32:P32"/>
    <mergeCell ref="E33:G33"/>
    <mergeCell ref="H33:J33"/>
    <mergeCell ref="K33:M33"/>
    <mergeCell ref="N33:P33"/>
    <mergeCell ref="E25:G25"/>
    <mergeCell ref="H25:J25"/>
    <mergeCell ref="K25:M25"/>
    <mergeCell ref="N25:P25"/>
    <mergeCell ref="A29:D29"/>
    <mergeCell ref="A21:D21"/>
    <mergeCell ref="A24:G24"/>
    <mergeCell ref="H24:P24"/>
    <mergeCell ref="A16:G16"/>
    <mergeCell ref="H16:P16"/>
    <mergeCell ref="E17:G17"/>
    <mergeCell ref="H17:J17"/>
    <mergeCell ref="K17:M17"/>
    <mergeCell ref="N17:P17"/>
    <mergeCell ref="A7:P7"/>
    <mergeCell ref="A1:P1"/>
    <mergeCell ref="A4:P4"/>
    <mergeCell ref="A13:D13"/>
    <mergeCell ref="A9:G9"/>
    <mergeCell ref="H9:P9"/>
    <mergeCell ref="E10:G10"/>
    <mergeCell ref="H10:J10"/>
    <mergeCell ref="K10:M10"/>
    <mergeCell ref="N10:P10"/>
  </mergeCells>
  <printOptions/>
  <pageMargins left="0.11811023622047245" right="0" top="0.35433070866141736" bottom="0.15748031496062992" header="0.31496062992125984" footer="0.31496062992125984"/>
  <pageSetup horizontalDpi="600" verticalDpi="600" orientation="landscape" paperSize="125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Caty</dc:creator>
  <cp:keywords/>
  <dc:description/>
  <cp:lastModifiedBy>Admin</cp:lastModifiedBy>
  <cp:lastPrinted>2016-06-20T16:13:57Z</cp:lastPrinted>
  <dcterms:created xsi:type="dcterms:W3CDTF">2012-10-31T18:13:19Z</dcterms:created>
  <dcterms:modified xsi:type="dcterms:W3CDTF">2016-06-20T16:25:30Z</dcterms:modified>
  <cp:category/>
  <cp:version/>
  <cp:contentType/>
  <cp:contentStatus/>
</cp:coreProperties>
</file>