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1"/>
  </bookViews>
  <sheets>
    <sheet name="RESUMEN" sheetId="1" r:id="rId1"/>
    <sheet name="1° SEMESTRAL 2017" sheetId="2" r:id="rId2"/>
    <sheet name="LICENCIATURA" sheetId="3" r:id="rId3"/>
    <sheet name="POSGRADO" sheetId="4" r:id="rId4"/>
    <sheet name="ESPECIALIDAD" sheetId="5" r:id="rId5"/>
    <sheet name="MAESTRIA" sheetId="6" r:id="rId6"/>
    <sheet name="DOCTORADO" sheetId="7" r:id="rId7"/>
    <sheet name="Hoja4" sheetId="8" r:id="rId8"/>
  </sheets>
  <definedNames/>
  <calcPr fullCalcOnLoad="1"/>
</workbook>
</file>

<file path=xl/sharedStrings.xml><?xml version="1.0" encoding="utf-8"?>
<sst xmlns="http://schemas.openxmlformats.org/spreadsheetml/2006/main" count="3139" uniqueCount="264">
  <si>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</si>
  <si>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</si>
  <si>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</si>
  <si>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</si>
  <si>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</si>
  <si>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</si>
  <si>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</si>
  <si>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</si>
  <si>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</si>
  <si>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</si>
  <si>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</si>
  <si>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</si>
  <si>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</si>
  <si>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</si>
  <si>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</si>
  <si>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</si>
  <si>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</si>
  <si>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</si>
  <si>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</si>
  <si>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</si>
  <si>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</si>
  <si>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</si>
  <si>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</si>
  <si>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</si>
  <si>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</si>
  <si>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Enseñanza del Frances</t>
  </si>
  <si>
    <t>Facultad de Ingeniería</t>
  </si>
  <si>
    <t xml:space="preserve">Ingeniería Civil </t>
  </si>
  <si>
    <t>Física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</si>
  <si>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</si>
  <si>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</si>
  <si>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</si>
  <si>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</si>
  <si>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</si>
  <si>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</si>
  <si>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</si>
  <si>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</si>
  <si>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</si>
  <si>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</si>
  <si>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Arquitectura y Urbanismo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</si>
  <si>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</si>
  <si>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</si>
  <si>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</si>
  <si>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</si>
  <si>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</si>
  <si>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</si>
  <si>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</si>
  <si>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</si>
  <si>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</si>
  <si>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</si>
  <si>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</si>
  <si>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</si>
  <si>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</si>
  <si>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</si>
  <si>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</si>
  <si>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</si>
  <si>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</si>
  <si>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</si>
  <si>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</si>
  <si>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</si>
  <si>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</si>
  <si>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</si>
  <si>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</si>
  <si>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</si>
  <si>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</si>
  <si>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</si>
  <si>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</si>
  <si>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</si>
  <si>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</si>
  <si>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</si>
  <si>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</si>
  <si>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</si>
  <si>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</si>
  <si>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</si>
  <si>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</si>
  <si>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</si>
  <si>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</si>
  <si>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</si>
  <si>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</si>
  <si>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</si>
  <si>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</si>
  <si>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</si>
  <si>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</si>
  <si>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</si>
  <si>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</si>
  <si>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</si>
  <si>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</si>
  <si>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</si>
  <si>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</si>
  <si>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</si>
  <si>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</si>
  <si>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</si>
  <si>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</si>
  <si>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</si>
  <si>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Ingeniero Biotecnólogo</t>
  </si>
  <si>
    <t>Personal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</si>
  <si>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</si>
  <si>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</si>
  <si>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</si>
  <si>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</si>
  <si>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</si>
  <si>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</si>
  <si>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</si>
  <si>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</si>
  <si>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</si>
  <si>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</si>
  <si>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</si>
  <si>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</si>
  <si>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</si>
  <si>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</si>
  <si>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</si>
  <si>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Lengua y Literatura Hispanoamericanas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</si>
  <si>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</si>
  <si>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</si>
  <si>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</si>
  <si>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</si>
  <si>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</si>
  <si>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</si>
  <si>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</si>
  <si>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</si>
  <si>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</si>
  <si>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</si>
  <si>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</si>
  <si>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</si>
  <si>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</si>
  <si>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</si>
  <si>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</si>
  <si>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</si>
  <si>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</si>
  <si>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</si>
  <si>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</si>
  <si>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</si>
  <si>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</si>
  <si>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</si>
  <si>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</si>
  <si>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</si>
  <si>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</si>
  <si>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</si>
  <si>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</si>
  <si>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</si>
  <si>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</si>
  <si>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</si>
  <si>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</si>
  <si>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</si>
  <si>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</si>
  <si>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</si>
  <si>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</si>
  <si>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</si>
  <si>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</si>
  <si>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</si>
  <si>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</si>
  <si>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</si>
  <si>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</si>
  <si>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</si>
  <si>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</si>
  <si>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</si>
  <si>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</si>
  <si>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</si>
  <si>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</si>
  <si>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</si>
  <si>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</si>
  <si>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</si>
  <si>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</si>
  <si>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</si>
  <si>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</si>
  <si>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</si>
  <si>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</si>
  <si>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</si>
  <si>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</si>
  <si>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</si>
  <si>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</si>
  <si>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</si>
  <si>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</si>
  <si>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</si>
  <si>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>Medicina Veterinaria y Zootecnia (Plan en Liquidación)</t>
  </si>
  <si>
    <t xml:space="preserve">Facultad de Medicina Humana </t>
  </si>
  <si>
    <t>Médico Cirujano (Plan en Liquidación)</t>
  </si>
  <si>
    <t>Filosofía (Plan en Liquidación)</t>
  </si>
  <si>
    <t>Centro de estud. para el arte y la cultura</t>
  </si>
  <si>
    <t>Arquitectura (Plan Liquidación)</t>
  </si>
  <si>
    <t>MODALIDAD  ESCOLARIZADA</t>
  </si>
  <si>
    <t>Docencia en Ciencias de Salud</t>
  </si>
  <si>
    <t>Sociología (Plan Liquidación)</t>
  </si>
  <si>
    <t>Economía (Plan Liquidación)</t>
  </si>
  <si>
    <t>Pedagogía  (Plan Liquidación)</t>
  </si>
  <si>
    <t>Comunicación  (P L)</t>
  </si>
  <si>
    <t>Bibliotecología y Gestión de la Información (P L)</t>
  </si>
  <si>
    <t>MODALIDAD NO ESCOLARIZADA</t>
  </si>
  <si>
    <t>MTRA. ROCIO MORENO VIDAL</t>
  </si>
  <si>
    <t>DIRECTORA DE SERVICIOS ESCOLARES</t>
  </si>
  <si>
    <t>Facultad de Lenguas Tuxtla</t>
  </si>
  <si>
    <t>Lengua y Literatura Hispanoamericanas (PL)</t>
  </si>
  <si>
    <t>Ocozocoautla</t>
  </si>
  <si>
    <t xml:space="preserve"> </t>
  </si>
  <si>
    <t>Estudios Fiscales</t>
  </si>
  <si>
    <t>Facultad de Contaduría</t>
  </si>
  <si>
    <t>Sistema de Justicia para Adolescentes</t>
  </si>
  <si>
    <t>Física (Plan Liquidación)</t>
  </si>
  <si>
    <t>Matemática (Plan Liquidación)</t>
  </si>
  <si>
    <t>Instituto de Investigaciones Jurídicas</t>
  </si>
  <si>
    <t>Licenciatura en  Inglés virtual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</si>
  <si>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</si>
  <si>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</si>
  <si>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</si>
  <si>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</si>
  <si>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</si>
  <si>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</si>
  <si>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</si>
  <si>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>Escuela Maya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</si>
  <si>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</si>
  <si>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</si>
  <si>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</si>
  <si>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</si>
  <si>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</si>
  <si>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</si>
  <si>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</si>
  <si>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</si>
  <si>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</si>
  <si>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</si>
  <si>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</si>
  <si>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</si>
  <si>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</si>
  <si>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Facultad de Ciencias Quimicas ext.</t>
  </si>
  <si>
    <t>Gestión Turística (plan liquidación)</t>
  </si>
  <si>
    <t>Antropología Social (plan liquidación)</t>
  </si>
  <si>
    <t xml:space="preserve">Facultad de Contaduría </t>
  </si>
  <si>
    <t>Nivel</t>
  </si>
  <si>
    <t>Licenciatura</t>
  </si>
  <si>
    <t>Especialidad</t>
  </si>
  <si>
    <t>Maestria</t>
  </si>
  <si>
    <t>Doctorado</t>
  </si>
  <si>
    <t>Elaboró</t>
  </si>
  <si>
    <t>Revisó</t>
  </si>
  <si>
    <t>_________________________</t>
  </si>
  <si>
    <t>______________________</t>
  </si>
  <si>
    <t>C.P. Belith del Rocío Gómez Trejo</t>
  </si>
  <si>
    <t>C.P. Arturo Díaz Corzo</t>
  </si>
  <si>
    <t>Auditor</t>
  </si>
  <si>
    <t>Jefe del Departamento</t>
  </si>
  <si>
    <t>RESUMEN DE MATRICULA</t>
  </si>
  <si>
    <t>Urgencias Médicas Quirurgicas</t>
  </si>
  <si>
    <t xml:space="preserve">              MTRA. GUADALUPE GUILLEN DÍAZ</t>
  </si>
  <si>
    <t xml:space="preserve">           ____________________________________</t>
  </si>
  <si>
    <t>JEFE DEL DEPARTAMENTO DE CONTROL ESCOLAR</t>
  </si>
  <si>
    <t>________________________________</t>
  </si>
  <si>
    <t>Ingeniería en Desarrollo y Tecnologías de Software</t>
  </si>
  <si>
    <t>Ingeniría Civil (Plan liquidación)</t>
  </si>
  <si>
    <t>Puericultura y Desarrollo Infantil</t>
  </si>
  <si>
    <t>Psicopedgogía</t>
  </si>
  <si>
    <t>Facultad de Cs en Fisica y Matematicas</t>
  </si>
  <si>
    <t>Desarrollo e Innovación Empresarial</t>
  </si>
  <si>
    <t>FECHA DE CAPTURA:03/04/17</t>
  </si>
  <si>
    <t>Educación</t>
  </si>
  <si>
    <t>Facultad de Contaduria Pública</t>
  </si>
  <si>
    <t>Ingenieria Física</t>
  </si>
  <si>
    <t>Facultas de Ciencias en Física y Matemáticas</t>
  </si>
  <si>
    <t>Escuela de Medicina Veterinaria y Zootecnia</t>
  </si>
  <si>
    <t>TOTAL MATRICULA LICENCIATURA</t>
  </si>
  <si>
    <t>P O S G R A D O</t>
  </si>
  <si>
    <t>TOTAL MATRICULA POSGRADO</t>
  </si>
  <si>
    <t>TOTAL MATRICULA ESPECIALIDAD</t>
  </si>
  <si>
    <t>TOTAL MATRICULA DOCTORADO</t>
  </si>
  <si>
    <t>Correspondiente al 1er Semestre de 2017</t>
  </si>
  <si>
    <t>INFORME AL 30/MARZO/2017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</si>
</sst>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2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9" tint="-0.4999699890613556"/>
      <name val="Arial"/>
      <family val="2"/>
    </font>
    <font>
      <sz val="8"/>
      <color rgb="FFFF0000"/>
      <name val="Arial"/>
      <family val="2"/>
    </font>
    <font>
      <sz val="9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1" fillId="0" borderId="0">
      <alignment/>
      <protection/>
    </xf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711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wrapText="1"/>
    </xf>
    <xf numFmtId="0" fontId="0" fillId="0" borderId="17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14" xfId="55" applyFont="1" applyFill="1" applyBorder="1" applyAlignment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3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/>
    </xf>
    <xf numFmtId="0" fontId="0" fillId="0" borderId="3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36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2" fillId="0" borderId="42" xfId="0" applyFont="1" applyFill="1" applyBorder="1" applyAlignment="1">
      <alignment horizontal="right" wrapText="1"/>
    </xf>
    <xf numFmtId="0" fontId="0" fillId="0" borderId="36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4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44" xfId="0" applyFont="1" applyFill="1" applyBorder="1" applyAlignment="1">
      <alignment/>
    </xf>
    <xf numFmtId="0" fontId="9" fillId="0" borderId="45" xfId="0" applyFont="1" applyFill="1" applyBorder="1" applyAlignment="1">
      <alignment vertical="center"/>
    </xf>
    <xf numFmtId="0" fontId="9" fillId="0" borderId="45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1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wrapText="1"/>
    </xf>
    <xf numFmtId="0" fontId="0" fillId="0" borderId="19" xfId="55" applyFont="1" applyFill="1" applyBorder="1" applyAlignment="1">
      <alignment horizontal="right" vertical="center" wrapText="1"/>
      <protection/>
    </xf>
    <xf numFmtId="0" fontId="0" fillId="0" borderId="22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/>
    </xf>
    <xf numFmtId="0" fontId="0" fillId="0" borderId="18" xfId="58" applyFont="1" applyFill="1" applyBorder="1" applyAlignment="1">
      <alignment horizontal="right" vertical="center"/>
    </xf>
    <xf numFmtId="0" fontId="0" fillId="0" borderId="19" xfId="58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right" wrapText="1"/>
    </xf>
    <xf numFmtId="0" fontId="12" fillId="0" borderId="5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wrapText="1"/>
    </xf>
    <xf numFmtId="0" fontId="12" fillId="0" borderId="5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0" fillId="0" borderId="29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10" fillId="0" borderId="45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5" fillId="0" borderId="55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10" fillId="0" borderId="25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wrapText="1"/>
    </xf>
    <xf numFmtId="0" fontId="0" fillId="0" borderId="20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justify" vertical="center"/>
    </xf>
    <xf numFmtId="0" fontId="0" fillId="0" borderId="1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13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right" wrapText="1"/>
    </xf>
    <xf numFmtId="0" fontId="12" fillId="0" borderId="50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5" fillId="0" borderId="25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23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wrapText="1"/>
    </xf>
    <xf numFmtId="0" fontId="12" fillId="0" borderId="2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0" fillId="0" borderId="15" xfId="55" applyFont="1" applyFill="1" applyBorder="1" applyAlignment="1">
      <alignment/>
      <protection/>
    </xf>
    <xf numFmtId="0" fontId="0" fillId="0" borderId="19" xfId="55" applyFont="1" applyFill="1" applyBorder="1" applyAlignment="1">
      <alignment/>
      <protection/>
    </xf>
    <xf numFmtId="0" fontId="10" fillId="0" borderId="19" xfId="58" applyFont="1" applyFill="1" applyBorder="1" applyAlignment="1">
      <alignment horizontal="center" vertical="center"/>
    </xf>
    <xf numFmtId="0" fontId="10" fillId="0" borderId="16" xfId="58" applyFont="1" applyFill="1" applyBorder="1" applyAlignment="1">
      <alignment/>
    </xf>
    <xf numFmtId="0" fontId="15" fillId="0" borderId="1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0" fontId="0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0" fillId="32" borderId="28" xfId="0" applyFont="1" applyFill="1" applyBorder="1" applyAlignment="1">
      <alignment horizontal="right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0" borderId="33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29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 quotePrefix="1">
      <alignment horizontal="right" vertical="center"/>
    </xf>
    <xf numFmtId="0" fontId="0" fillId="0" borderId="65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32" borderId="14" xfId="58" applyFont="1" applyFill="1" applyBorder="1" applyAlignment="1">
      <alignment horizontal="left" vertical="center"/>
    </xf>
    <xf numFmtId="0" fontId="10" fillId="32" borderId="14" xfId="58" applyFont="1" applyFill="1" applyBorder="1" applyAlignment="1">
      <alignment horizontal="center" vertical="center"/>
    </xf>
    <xf numFmtId="0" fontId="10" fillId="32" borderId="25" xfId="58" applyFont="1" applyFill="1" applyBorder="1" applyAlignment="1">
      <alignment horizontal="center"/>
    </xf>
    <xf numFmtId="0" fontId="0" fillId="32" borderId="17" xfId="58" applyFont="1" applyFill="1" applyBorder="1" applyAlignment="1" quotePrefix="1">
      <alignment horizontal="right" vertical="center"/>
    </xf>
    <xf numFmtId="0" fontId="0" fillId="32" borderId="14" xfId="58" applyFont="1" applyFill="1" applyBorder="1" applyAlignment="1" quotePrefix="1">
      <alignment horizontal="right" vertical="center"/>
    </xf>
    <xf numFmtId="0" fontId="0" fillId="32" borderId="14" xfId="58" applyFont="1" applyFill="1" applyBorder="1" applyAlignment="1">
      <alignment horizontal="right" vertical="center"/>
    </xf>
    <xf numFmtId="0" fontId="0" fillId="32" borderId="19" xfId="0" applyFont="1" applyFill="1" applyBorder="1" applyAlignment="1">
      <alignment horizontal="right" vertical="center" wrapText="1"/>
    </xf>
    <xf numFmtId="0" fontId="0" fillId="32" borderId="19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vertical="center"/>
    </xf>
    <xf numFmtId="0" fontId="0" fillId="32" borderId="17" xfId="0" applyFont="1" applyFill="1" applyBorder="1" applyAlignment="1" quotePrefix="1">
      <alignment horizontal="right" vertical="center"/>
    </xf>
    <xf numFmtId="0" fontId="0" fillId="32" borderId="14" xfId="0" applyFont="1" applyFill="1" applyBorder="1" applyAlignment="1" quotePrefix="1">
      <alignment horizontal="right" vertical="center"/>
    </xf>
    <xf numFmtId="0" fontId="0" fillId="32" borderId="26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right" vertical="center" wrapText="1"/>
    </xf>
    <xf numFmtId="0" fontId="0" fillId="32" borderId="27" xfId="0" applyFont="1" applyFill="1" applyBorder="1" applyAlignment="1">
      <alignment horizontal="right" vertical="center" wrapText="1"/>
    </xf>
    <xf numFmtId="0" fontId="0" fillId="32" borderId="27" xfId="0" applyFont="1" applyFill="1" applyBorder="1" applyAlignment="1">
      <alignment horizontal="right" vertical="center"/>
    </xf>
    <xf numFmtId="0" fontId="0" fillId="32" borderId="40" xfId="0" applyFont="1" applyFill="1" applyBorder="1" applyAlignment="1">
      <alignment horizontal="right" vertical="center" wrapText="1"/>
    </xf>
    <xf numFmtId="0" fontId="0" fillId="32" borderId="39" xfId="0" applyFont="1" applyFill="1" applyBorder="1" applyAlignment="1">
      <alignment horizontal="right" vertical="center"/>
    </xf>
    <xf numFmtId="0" fontId="0" fillId="32" borderId="40" xfId="0" applyFont="1" applyFill="1" applyBorder="1" applyAlignment="1">
      <alignment horizontal="right" vertical="center"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32" borderId="37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Alignment="1">
      <alignment wrapText="1"/>
    </xf>
    <xf numFmtId="0" fontId="12" fillId="0" borderId="28" xfId="55" applyFont="1" applyFill="1" applyBorder="1" applyAlignment="1">
      <alignment horizontal="center" vertical="center" wrapText="1"/>
      <protection/>
    </xf>
    <xf numFmtId="0" fontId="12" fillId="0" borderId="56" xfId="0" applyFont="1" applyFill="1" applyBorder="1" applyAlignment="1">
      <alignment horizontal="center" vertical="center" wrapText="1"/>
    </xf>
    <xf numFmtId="0" fontId="12" fillId="0" borderId="56" xfId="55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 quotePrefix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0" fillId="0" borderId="3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right" vertical="center" wrapText="1"/>
    </xf>
    <xf numFmtId="0" fontId="0" fillId="0" borderId="69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 quotePrefix="1">
      <alignment horizontal="right" vertical="center" wrapText="1"/>
    </xf>
    <xf numFmtId="0" fontId="0" fillId="0" borderId="14" xfId="0" applyFont="1" applyFill="1" applyBorder="1" applyAlignment="1" quotePrefix="1">
      <alignment horizontal="righ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0" fillId="0" borderId="7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19" xfId="34" applyFont="1" applyFill="1" applyBorder="1" applyAlignment="1">
      <alignment vertical="center" wrapText="1"/>
    </xf>
    <xf numFmtId="0" fontId="0" fillId="0" borderId="37" xfId="34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0" fillId="0" borderId="61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 wrapText="1"/>
    </xf>
    <xf numFmtId="0" fontId="0" fillId="0" borderId="56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/>
    </xf>
    <xf numFmtId="0" fontId="12" fillId="0" borderId="50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12" fillId="0" borderId="74" xfId="0" applyFont="1" applyFill="1" applyBorder="1" applyAlignment="1">
      <alignment horizontal="left"/>
    </xf>
    <xf numFmtId="0" fontId="12" fillId="0" borderId="64" xfId="0" applyFont="1" applyFill="1" applyBorder="1" applyAlignment="1">
      <alignment horizontal="right" wrapText="1"/>
    </xf>
    <xf numFmtId="0" fontId="1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 horizontal="right" wrapText="1"/>
    </xf>
    <xf numFmtId="0" fontId="0" fillId="0" borderId="75" xfId="0" applyFont="1" applyFill="1" applyBorder="1" applyAlignment="1">
      <alignment horizontal="right" wrapText="1"/>
    </xf>
    <xf numFmtId="0" fontId="0" fillId="0" borderId="78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 quotePrefix="1">
      <alignment horizontal="right" vertical="center"/>
    </xf>
    <xf numFmtId="0" fontId="0" fillId="0" borderId="43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/>
    </xf>
    <xf numFmtId="0" fontId="10" fillId="0" borderId="17" xfId="58" applyFont="1" applyFill="1" applyBorder="1" applyAlignment="1">
      <alignment horizontal="left" vertical="center"/>
    </xf>
    <xf numFmtId="0" fontId="0" fillId="0" borderId="14" xfId="58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4" xfId="55" applyFont="1" applyFill="1" applyBorder="1" applyAlignment="1">
      <alignment horizontal="center" vertical="center" wrapText="1"/>
      <protection/>
    </xf>
    <xf numFmtId="0" fontId="12" fillId="0" borderId="28" xfId="55" applyFont="1" applyFill="1" applyBorder="1" applyAlignment="1">
      <alignment horizontal="center" vertical="center"/>
      <protection/>
    </xf>
    <xf numFmtId="0" fontId="12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right"/>
    </xf>
    <xf numFmtId="0" fontId="13" fillId="0" borderId="50" xfId="0" applyFont="1" applyFill="1" applyBorder="1" applyAlignment="1">
      <alignment horizontal="right" wrapText="1"/>
    </xf>
    <xf numFmtId="0" fontId="0" fillId="0" borderId="43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justify" wrapText="1"/>
    </xf>
    <xf numFmtId="0" fontId="10" fillId="0" borderId="39" xfId="0" applyFont="1" applyFill="1" applyBorder="1" applyAlignment="1">
      <alignment horizontal="left" vertical="center" wrapText="1"/>
    </xf>
    <xf numFmtId="0" fontId="0" fillId="0" borderId="17" xfId="58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2" xfId="58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wrapText="1"/>
    </xf>
    <xf numFmtId="0" fontId="12" fillId="0" borderId="81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right" wrapText="1"/>
    </xf>
    <xf numFmtId="0" fontId="12" fillId="0" borderId="82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right" wrapText="1"/>
    </xf>
    <xf numFmtId="0" fontId="12" fillId="0" borderId="2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left" wrapText="1"/>
    </xf>
    <xf numFmtId="0" fontId="0" fillId="0" borderId="72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left" vertical="center"/>
    </xf>
    <xf numFmtId="0" fontId="0" fillId="0" borderId="19" xfId="58" applyFont="1" applyFill="1" applyBorder="1" applyAlignment="1">
      <alignment horizontal="left" vertical="center"/>
    </xf>
    <xf numFmtId="0" fontId="0" fillId="0" borderId="18" xfId="58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top" wrapText="1"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66" fillId="0" borderId="15" xfId="0" applyFont="1" applyFill="1" applyBorder="1" applyAlignment="1">
      <alignment horizontal="right" vertical="center"/>
    </xf>
    <xf numFmtId="0" fontId="67" fillId="0" borderId="26" xfId="0" applyFont="1" applyFill="1" applyBorder="1" applyAlignment="1">
      <alignment horizontal="left" vertical="center" wrapText="1"/>
    </xf>
    <xf numFmtId="0" fontId="67" fillId="0" borderId="27" xfId="0" applyFont="1" applyFill="1" applyBorder="1" applyAlignment="1">
      <alignment horizontal="right" vertical="center"/>
    </xf>
    <xf numFmtId="0" fontId="66" fillId="0" borderId="31" xfId="0" applyFont="1" applyFill="1" applyBorder="1" applyAlignment="1">
      <alignment horizontal="left" vertical="center" wrapText="1"/>
    </xf>
    <xf numFmtId="0" fontId="66" fillId="32" borderId="20" xfId="0" applyFont="1" applyFill="1" applyBorder="1" applyAlignment="1">
      <alignment horizontal="left" vertical="center" wrapText="1"/>
    </xf>
    <xf numFmtId="0" fontId="68" fillId="32" borderId="20" xfId="0" applyFont="1" applyFill="1" applyBorder="1" applyAlignment="1">
      <alignment horizontal="left" vertical="center" wrapText="1"/>
    </xf>
    <xf numFmtId="0" fontId="68" fillId="32" borderId="51" xfId="0" applyFont="1" applyFill="1" applyBorder="1" applyAlignment="1">
      <alignment horizontal="center" vertical="center" wrapText="1"/>
    </xf>
    <xf numFmtId="0" fontId="66" fillId="32" borderId="31" xfId="0" applyFont="1" applyFill="1" applyBorder="1" applyAlignment="1">
      <alignment horizontal="right" vertical="center" wrapText="1"/>
    </xf>
    <xf numFmtId="0" fontId="66" fillId="32" borderId="20" xfId="0" applyFont="1" applyFill="1" applyBorder="1" applyAlignment="1">
      <alignment horizontal="right" vertical="center" wrapText="1"/>
    </xf>
    <xf numFmtId="0" fontId="66" fillId="32" borderId="23" xfId="0" applyFont="1" applyFill="1" applyBorder="1" applyAlignment="1">
      <alignment horizontal="right" vertical="center" wrapText="1"/>
    </xf>
    <xf numFmtId="0" fontId="69" fillId="0" borderId="39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67" fillId="0" borderId="4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68" fillId="0" borderId="39" xfId="0" applyFont="1" applyFill="1" applyBorder="1" applyAlignment="1">
      <alignment horizontal="left" vertical="center"/>
    </xf>
    <xf numFmtId="0" fontId="68" fillId="0" borderId="27" xfId="0" applyFont="1" applyFill="1" applyBorder="1" applyAlignment="1">
      <alignment horizontal="left" vertical="center" wrapText="1"/>
    </xf>
    <xf numFmtId="0" fontId="68" fillId="0" borderId="27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right" vertical="center"/>
    </xf>
    <xf numFmtId="0" fontId="66" fillId="0" borderId="39" xfId="0" applyFont="1" applyFill="1" applyBorder="1" applyAlignment="1">
      <alignment horizontal="right" vertical="center"/>
    </xf>
    <xf numFmtId="0" fontId="66" fillId="0" borderId="27" xfId="0" applyFont="1" applyFill="1" applyBorder="1" applyAlignment="1">
      <alignment horizontal="right" vertical="center"/>
    </xf>
    <xf numFmtId="0" fontId="66" fillId="0" borderId="46" xfId="0" applyFont="1" applyFill="1" applyBorder="1" applyAlignment="1">
      <alignment vertical="center"/>
    </xf>
    <xf numFmtId="0" fontId="66" fillId="0" borderId="47" xfId="0" applyFont="1" applyFill="1" applyBorder="1" applyAlignment="1">
      <alignment vertical="center"/>
    </xf>
    <xf numFmtId="0" fontId="66" fillId="0" borderId="48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right" vertical="center"/>
    </xf>
    <xf numFmtId="0" fontId="66" fillId="0" borderId="21" xfId="0" applyFont="1" applyFill="1" applyBorder="1" applyAlignment="1">
      <alignment horizontal="right" vertical="center"/>
    </xf>
    <xf numFmtId="0" fontId="66" fillId="0" borderId="39" xfId="0" applyFont="1" applyFill="1" applyBorder="1" applyAlignment="1">
      <alignment horizontal="left" vertical="center"/>
    </xf>
    <xf numFmtId="0" fontId="66" fillId="32" borderId="27" xfId="0" applyFont="1" applyFill="1" applyBorder="1" applyAlignment="1">
      <alignment horizontal="left" vertical="center" wrapText="1"/>
    </xf>
    <xf numFmtId="0" fontId="68" fillId="32" borderId="27" xfId="0" applyFont="1" applyFill="1" applyBorder="1" applyAlignment="1">
      <alignment horizontal="center" vertical="center"/>
    </xf>
    <xf numFmtId="0" fontId="68" fillId="32" borderId="32" xfId="0" applyFont="1" applyFill="1" applyBorder="1" applyAlignment="1">
      <alignment horizontal="right" vertical="center"/>
    </xf>
    <xf numFmtId="0" fontId="66" fillId="32" borderId="30" xfId="0" applyFont="1" applyFill="1" applyBorder="1" applyAlignment="1">
      <alignment horizontal="right" vertical="center"/>
    </xf>
    <xf numFmtId="0" fontId="66" fillId="32" borderId="10" xfId="0" applyFont="1" applyFill="1" applyBorder="1" applyAlignment="1">
      <alignment horizontal="right" vertical="center"/>
    </xf>
    <xf numFmtId="0" fontId="66" fillId="32" borderId="83" xfId="0" applyFont="1" applyFill="1" applyBorder="1" applyAlignment="1">
      <alignment vertical="center"/>
    </xf>
    <xf numFmtId="0" fontId="66" fillId="32" borderId="84" xfId="0" applyFont="1" applyFill="1" applyBorder="1" applyAlignment="1">
      <alignment vertical="center"/>
    </xf>
    <xf numFmtId="0" fontId="66" fillId="32" borderId="85" xfId="0" applyFont="1" applyFill="1" applyBorder="1" applyAlignment="1">
      <alignment vertical="center"/>
    </xf>
    <xf numFmtId="0" fontId="66" fillId="32" borderId="33" xfId="0" applyFont="1" applyFill="1" applyBorder="1" applyAlignment="1">
      <alignment horizontal="right" vertical="center"/>
    </xf>
    <xf numFmtId="0" fontId="66" fillId="32" borderId="20" xfId="0" applyFont="1" applyFill="1" applyBorder="1" applyAlignment="1">
      <alignment horizontal="right" vertical="center"/>
    </xf>
    <xf numFmtId="0" fontId="66" fillId="32" borderId="76" xfId="0" applyFont="1" applyFill="1" applyBorder="1" applyAlignment="1">
      <alignment horizontal="right" vertical="center"/>
    </xf>
    <xf numFmtId="0" fontId="66" fillId="0" borderId="43" xfId="0" applyFont="1" applyFill="1" applyBorder="1" applyAlignment="1">
      <alignment horizontal="left" vertical="center"/>
    </xf>
    <xf numFmtId="0" fontId="68" fillId="32" borderId="13" xfId="0" applyFont="1" applyFill="1" applyBorder="1" applyAlignment="1">
      <alignment horizontal="center" vertical="center"/>
    </xf>
    <xf numFmtId="0" fontId="68" fillId="32" borderId="29" xfId="0" applyFont="1" applyFill="1" applyBorder="1" applyAlignment="1">
      <alignment horizontal="right" vertical="center"/>
    </xf>
    <xf numFmtId="0" fontId="66" fillId="32" borderId="19" xfId="0" applyFont="1" applyFill="1" applyBorder="1" applyAlignment="1">
      <alignment horizontal="right" vertical="center"/>
    </xf>
    <xf numFmtId="0" fontId="66" fillId="32" borderId="19" xfId="0" applyFont="1" applyFill="1" applyBorder="1" applyAlignment="1">
      <alignment vertical="center"/>
    </xf>
    <xf numFmtId="0" fontId="66" fillId="32" borderId="37" xfId="0" applyFont="1" applyFill="1" applyBorder="1" applyAlignment="1">
      <alignment horizontal="right" vertical="center"/>
    </xf>
    <xf numFmtId="0" fontId="12" fillId="32" borderId="28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wrapText="1"/>
    </xf>
    <xf numFmtId="0" fontId="12" fillId="32" borderId="28" xfId="0" applyFont="1" applyFill="1" applyBorder="1" applyAlignment="1">
      <alignment horizontal="right"/>
    </xf>
    <xf numFmtId="0" fontId="10" fillId="0" borderId="67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15" fontId="9" fillId="33" borderId="25" xfId="0" applyNumberFormat="1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right"/>
    </xf>
    <xf numFmtId="0" fontId="15" fillId="0" borderId="35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31" xfId="34" applyFont="1" applyFill="1" applyBorder="1" applyAlignment="1">
      <alignment horizontal="left" vertical="center" wrapText="1"/>
    </xf>
    <xf numFmtId="0" fontId="0" fillId="0" borderId="20" xfId="34" applyFont="1" applyFill="1" applyBorder="1" applyAlignment="1">
      <alignment horizontal="left" wrapText="1"/>
    </xf>
    <xf numFmtId="0" fontId="10" fillId="0" borderId="20" xfId="34" applyFont="1" applyFill="1" applyBorder="1" applyAlignment="1">
      <alignment horizontal="left" wrapText="1"/>
    </xf>
    <xf numFmtId="0" fontId="10" fillId="0" borderId="51" xfId="34" applyFont="1" applyFill="1" applyBorder="1" applyAlignment="1">
      <alignment horizontal="left" wrapText="1"/>
    </xf>
    <xf numFmtId="0" fontId="0" fillId="0" borderId="20" xfId="34" applyFont="1" applyFill="1" applyBorder="1" applyAlignment="1">
      <alignment wrapText="1"/>
    </xf>
    <xf numFmtId="0" fontId="0" fillId="0" borderId="87" xfId="34" applyFont="1" applyFill="1" applyBorder="1" applyAlignment="1">
      <alignment wrapText="1"/>
    </xf>
    <xf numFmtId="0" fontId="0" fillId="0" borderId="20" xfId="34" applyFont="1" applyFill="1" applyBorder="1" applyAlignment="1">
      <alignment vertical="center" wrapText="1"/>
    </xf>
    <xf numFmtId="0" fontId="0" fillId="0" borderId="23" xfId="34" applyFont="1" applyFill="1" applyBorder="1" applyAlignment="1">
      <alignment vertical="center" wrapText="1"/>
    </xf>
    <xf numFmtId="0" fontId="0" fillId="0" borderId="17" xfId="34" applyFont="1" applyFill="1" applyBorder="1" applyAlignment="1">
      <alignment horizontal="left" vertical="center" wrapText="1"/>
    </xf>
    <xf numFmtId="0" fontId="0" fillId="0" borderId="14" xfId="34" applyFont="1" applyFill="1" applyBorder="1" applyAlignment="1">
      <alignment horizontal="left" vertical="center" wrapText="1"/>
    </xf>
    <xf numFmtId="0" fontId="10" fillId="0" borderId="14" xfId="34" applyFont="1" applyFill="1" applyBorder="1" applyAlignment="1">
      <alignment horizontal="left" vertical="center" wrapText="1"/>
    </xf>
    <xf numFmtId="0" fontId="10" fillId="0" borderId="25" xfId="34" applyFont="1" applyFill="1" applyBorder="1" applyAlignment="1">
      <alignment horizontal="center" vertical="center" wrapText="1"/>
    </xf>
    <xf numFmtId="0" fontId="0" fillId="0" borderId="14" xfId="34" applyFont="1" applyFill="1" applyBorder="1" applyAlignment="1">
      <alignment vertical="center" wrapText="1"/>
    </xf>
    <xf numFmtId="0" fontId="0" fillId="0" borderId="34" xfId="34" applyFont="1" applyFill="1" applyBorder="1" applyAlignment="1">
      <alignment vertical="center" wrapText="1"/>
    </xf>
    <xf numFmtId="0" fontId="0" fillId="0" borderId="24" xfId="34" applyFont="1" applyFill="1" applyBorder="1" applyAlignment="1">
      <alignment vertical="center" wrapText="1"/>
    </xf>
    <xf numFmtId="0" fontId="0" fillId="0" borderId="14" xfId="34" applyFont="1" applyFill="1" applyBorder="1" applyAlignment="1">
      <alignment wrapText="1"/>
    </xf>
    <xf numFmtId="0" fontId="15" fillId="0" borderId="17" xfId="34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76" xfId="0" applyFont="1" applyFill="1" applyBorder="1" applyAlignment="1">
      <alignment horizontal="right" vertical="center" wrapText="1"/>
    </xf>
    <xf numFmtId="0" fontId="0" fillId="0" borderId="88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14" xfId="55" applyFont="1" applyFill="1" applyBorder="1" applyAlignment="1">
      <alignment/>
      <protection/>
    </xf>
    <xf numFmtId="0" fontId="0" fillId="0" borderId="18" xfId="0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30" xfId="0" applyFont="1" applyFill="1" applyBorder="1" applyAlignment="1">
      <alignment horizontal="right" vertical="center"/>
    </xf>
    <xf numFmtId="0" fontId="0" fillId="32" borderId="20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10" fillId="32" borderId="51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right" vertical="center" wrapText="1"/>
    </xf>
    <xf numFmtId="0" fontId="0" fillId="32" borderId="20" xfId="0" applyFont="1" applyFill="1" applyBorder="1" applyAlignment="1">
      <alignment horizontal="right" vertical="center" wrapText="1"/>
    </xf>
    <xf numFmtId="0" fontId="0" fillId="32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39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32" borderId="27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right" vertical="center"/>
    </xf>
    <xf numFmtId="0" fontId="0" fillId="32" borderId="30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right" vertical="center"/>
    </xf>
    <xf numFmtId="0" fontId="0" fillId="32" borderId="83" xfId="0" applyFont="1" applyFill="1" applyBorder="1" applyAlignment="1">
      <alignment vertical="center"/>
    </xf>
    <xf numFmtId="0" fontId="0" fillId="32" borderId="84" xfId="0" applyFont="1" applyFill="1" applyBorder="1" applyAlignment="1">
      <alignment vertical="center"/>
    </xf>
    <xf numFmtId="0" fontId="0" fillId="32" borderId="85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right" vertical="center"/>
    </xf>
    <xf numFmtId="0" fontId="0" fillId="32" borderId="20" xfId="0" applyFont="1" applyFill="1" applyBorder="1" applyAlignment="1">
      <alignment horizontal="right" vertical="center"/>
    </xf>
    <xf numFmtId="0" fontId="0" fillId="32" borderId="76" xfId="0" applyFont="1" applyFill="1" applyBorder="1" applyAlignment="1">
      <alignment horizontal="right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right" vertical="center"/>
    </xf>
    <xf numFmtId="0" fontId="0" fillId="32" borderId="19" xfId="0" applyFont="1" applyFill="1" applyBorder="1" applyAlignment="1">
      <alignment vertical="center"/>
    </xf>
    <xf numFmtId="0" fontId="0" fillId="32" borderId="37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right"/>
    </xf>
    <xf numFmtId="0" fontId="12" fillId="0" borderId="89" xfId="0" applyFont="1" applyFill="1" applyBorder="1" applyAlignment="1">
      <alignment horizontal="right"/>
    </xf>
    <xf numFmtId="0" fontId="12" fillId="0" borderId="8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14" fillId="0" borderId="0" xfId="55" applyFont="1" applyFill="1" applyBorder="1" applyAlignment="1">
      <alignment horizontal="center" vertical="center" wrapText="1"/>
      <protection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15" fontId="17" fillId="32" borderId="14" xfId="0" applyNumberFormat="1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15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5" fontId="9" fillId="0" borderId="14" xfId="0" applyNumberFormat="1" applyFont="1" applyFill="1" applyBorder="1" applyAlignment="1">
      <alignment horizontal="center" vertical="center"/>
    </xf>
    <xf numFmtId="0" fontId="12" fillId="0" borderId="28" xfId="55" applyFont="1" applyFill="1" applyBorder="1" applyAlignment="1">
      <alignment horizontal="center" vertical="center" wrapText="1"/>
      <protection/>
    </xf>
    <xf numFmtId="0" fontId="20" fillId="0" borderId="28" xfId="55" applyFont="1" applyFill="1" applyBorder="1" applyAlignment="1">
      <alignment horizontal="center" vertical="center" wrapText="1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vertical="center" wrapText="1"/>
    </xf>
    <xf numFmtId="0" fontId="12" fillId="32" borderId="28" xfId="0" applyFont="1" applyFill="1" applyBorder="1" applyAlignment="1">
      <alignment horizontal="right" wrapText="1"/>
    </xf>
    <xf numFmtId="0" fontId="12" fillId="0" borderId="50" xfId="0" applyFont="1" applyFill="1" applyBorder="1" applyAlignment="1">
      <alignment horizontal="right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8" xfId="55" applyFont="1" applyFill="1" applyBorder="1" applyAlignment="1">
      <alignment horizontal="center" vertical="center"/>
      <protection/>
    </xf>
    <xf numFmtId="0" fontId="20" fillId="0" borderId="28" xfId="55" applyFont="1" applyFill="1" applyBorder="1" applyAlignment="1">
      <alignment horizontal="center" vertical="center"/>
      <protection/>
    </xf>
    <xf numFmtId="0" fontId="12" fillId="0" borderId="3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20" fillId="0" borderId="30" xfId="55" applyFont="1" applyFill="1" applyBorder="1" applyAlignment="1">
      <alignment horizontal="center" vertical="center" wrapText="1"/>
      <protection/>
    </xf>
    <xf numFmtId="0" fontId="12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right" wrapText="1"/>
    </xf>
    <xf numFmtId="0" fontId="13" fillId="0" borderId="89" xfId="0" applyFont="1" applyFill="1" applyBorder="1" applyAlignment="1">
      <alignment horizontal="right" wrapText="1"/>
    </xf>
    <xf numFmtId="0" fontId="13" fillId="0" borderId="82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0" fontId="12" fillId="0" borderId="50" xfId="0" applyFont="1" applyFill="1" applyBorder="1" applyAlignment="1">
      <alignment horizontal="right" vertical="center"/>
    </xf>
    <xf numFmtId="0" fontId="12" fillId="0" borderId="89" xfId="0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horizontal="right" vertical="center" wrapText="1"/>
    </xf>
    <xf numFmtId="0" fontId="12" fillId="0" borderId="89" xfId="0" applyFont="1" applyFill="1" applyBorder="1" applyAlignment="1">
      <alignment horizontal="right" vertical="center" wrapText="1"/>
    </xf>
    <xf numFmtId="0" fontId="12" fillId="0" borderId="82" xfId="0" applyFont="1" applyFill="1" applyBorder="1" applyAlignment="1">
      <alignment horizontal="right" vertical="center" wrapText="1"/>
    </xf>
    <xf numFmtId="0" fontId="12" fillId="32" borderId="50" xfId="0" applyFont="1" applyFill="1" applyBorder="1" applyAlignment="1">
      <alignment horizontal="right" vertical="center"/>
    </xf>
    <xf numFmtId="0" fontId="12" fillId="32" borderId="89" xfId="0" applyFont="1" applyFill="1" applyBorder="1" applyAlignment="1">
      <alignment horizontal="right" vertical="center"/>
    </xf>
    <xf numFmtId="0" fontId="12" fillId="0" borderId="56" xfId="55" applyFont="1" applyFill="1" applyBorder="1" applyAlignment="1">
      <alignment horizontal="center" vertical="center" wrapText="1"/>
      <protection/>
    </xf>
    <xf numFmtId="0" fontId="20" fillId="0" borderId="56" xfId="55" applyFont="1" applyFill="1" applyBorder="1" applyAlignment="1">
      <alignment horizontal="center" vertical="center" wrapText="1"/>
      <protection/>
    </xf>
    <xf numFmtId="0" fontId="12" fillId="0" borderId="63" xfId="0" applyFont="1" applyFill="1" applyBorder="1" applyAlignment="1">
      <alignment horizontal="right"/>
    </xf>
    <xf numFmtId="0" fontId="12" fillId="0" borderId="42" xfId="0" applyFont="1" applyFill="1" applyBorder="1" applyAlignment="1">
      <alignment horizontal="right"/>
    </xf>
    <xf numFmtId="0" fontId="12" fillId="0" borderId="89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vertical="center"/>
    </xf>
    <xf numFmtId="0" fontId="12" fillId="32" borderId="28" xfId="0" applyFont="1" applyFill="1" applyBorder="1" applyAlignment="1">
      <alignment horizontal="right"/>
    </xf>
    <xf numFmtId="0" fontId="12" fillId="0" borderId="82" xfId="0" applyFont="1" applyFill="1" applyBorder="1" applyAlignment="1">
      <alignment horizontal="right" wrapText="1"/>
    </xf>
    <xf numFmtId="0" fontId="16" fillId="0" borderId="50" xfId="0" applyFont="1" applyFill="1" applyBorder="1" applyAlignment="1">
      <alignment horizontal="right" wrapText="1"/>
    </xf>
    <xf numFmtId="0" fontId="16" fillId="0" borderId="89" xfId="0" applyFont="1" applyFill="1" applyBorder="1" applyAlignment="1">
      <alignment horizontal="right" wrapText="1"/>
    </xf>
    <xf numFmtId="0" fontId="16" fillId="0" borderId="82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/>
    </xf>
    <xf numFmtId="0" fontId="12" fillId="0" borderId="59" xfId="0" applyFont="1" applyFill="1" applyBorder="1" applyAlignment="1">
      <alignment horizontal="right"/>
    </xf>
    <xf numFmtId="0" fontId="12" fillId="0" borderId="41" xfId="0" applyFont="1" applyFill="1" applyBorder="1" applyAlignment="1">
      <alignment horizontal="right"/>
    </xf>
    <xf numFmtId="0" fontId="12" fillId="0" borderId="69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 wrapText="1"/>
    </xf>
    <xf numFmtId="0" fontId="13" fillId="0" borderId="27" xfId="0" applyFont="1" applyFill="1" applyBorder="1" applyAlignment="1">
      <alignment horizontal="right" wrapText="1"/>
    </xf>
    <xf numFmtId="0" fontId="13" fillId="0" borderId="32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12" fillId="0" borderId="56" xfId="0" applyFont="1" applyFill="1" applyBorder="1" applyAlignment="1">
      <alignment horizontal="right" vertical="center" wrapText="1"/>
    </xf>
    <xf numFmtId="0" fontId="12" fillId="0" borderId="63" xfId="0" applyFont="1" applyFill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89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50" xfId="55" applyFont="1" applyFill="1" applyBorder="1" applyAlignment="1">
      <alignment horizontal="center" vertical="center" wrapText="1"/>
      <protection/>
    </xf>
    <xf numFmtId="0" fontId="12" fillId="0" borderId="89" xfId="55" applyFont="1" applyFill="1" applyBorder="1" applyAlignment="1">
      <alignment horizontal="center" vertical="center" wrapText="1"/>
      <protection/>
    </xf>
    <xf numFmtId="0" fontId="12" fillId="0" borderId="82" xfId="55" applyFont="1" applyFill="1" applyBorder="1" applyAlignment="1">
      <alignment horizontal="center" vertical="center" wrapText="1"/>
      <protection/>
    </xf>
    <xf numFmtId="0" fontId="20" fillId="0" borderId="50" xfId="55" applyFont="1" applyFill="1" applyBorder="1" applyAlignment="1">
      <alignment horizontal="center" vertical="center" wrapText="1"/>
      <protection/>
    </xf>
    <xf numFmtId="0" fontId="20" fillId="0" borderId="89" xfId="55" applyFont="1" applyFill="1" applyBorder="1" applyAlignment="1">
      <alignment horizontal="center" vertical="center" wrapText="1"/>
      <protection/>
    </xf>
    <xf numFmtId="0" fontId="20" fillId="0" borderId="82" xfId="55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85725</xdr:rowOff>
    </xdr:from>
    <xdr:to>
      <xdr:col>0</xdr:col>
      <xdr:colOff>1257300</xdr:colOff>
      <xdr:row>2</xdr:row>
      <xdr:rowOff>123825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1524000</xdr:colOff>
      <xdr:row>2</xdr:row>
      <xdr:rowOff>85725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1552575</xdr:colOff>
      <xdr:row>2</xdr:row>
      <xdr:rowOff>57150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1714500</xdr:colOff>
      <xdr:row>2</xdr:row>
      <xdr:rowOff>66675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38100</xdr:colOff>
      <xdr:row>1</xdr:row>
      <xdr:rowOff>152400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2</xdr:row>
      <xdr:rowOff>28575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9.421875" style="0" customWidth="1"/>
    <col min="2" max="2" width="28.00390625" style="0" customWidth="1"/>
    <col min="3" max="3" width="26.00390625" style="0" customWidth="1"/>
    <col min="4" max="4" width="22.00390625" style="0" customWidth="1"/>
    <col min="5" max="5" width="21.421875" style="0" customWidth="1"/>
  </cols>
  <sheetData>
    <row r="1" spans="2:5" ht="20.25">
      <c r="B1" s="609" t="s">
        <v>239</v>
      </c>
      <c r="C1" s="609"/>
      <c r="D1" s="609"/>
      <c r="E1" s="609"/>
    </row>
    <row r="2" spans="2:5" ht="20.25">
      <c r="B2" s="610" t="s">
        <v>262</v>
      </c>
      <c r="C2" s="610"/>
      <c r="D2" s="610"/>
      <c r="E2" s="610"/>
    </row>
    <row r="3" spans="2:5" ht="20.25">
      <c r="B3" s="337"/>
      <c r="C3" s="337"/>
      <c r="D3" s="337"/>
      <c r="E3" s="337"/>
    </row>
    <row r="4" spans="2:5" s="350" customFormat="1" ht="22.5" customHeight="1">
      <c r="B4" s="611" t="s">
        <v>226</v>
      </c>
      <c r="C4" s="613" t="s">
        <v>263</v>
      </c>
      <c r="D4" s="614"/>
      <c r="E4" s="615"/>
    </row>
    <row r="5" spans="2:5" s="350" customFormat="1" ht="22.5" customHeight="1">
      <c r="B5" s="612"/>
      <c r="C5" s="349" t="s">
        <v>11</v>
      </c>
      <c r="D5" s="343" t="s">
        <v>12</v>
      </c>
      <c r="E5" s="343" t="s">
        <v>32</v>
      </c>
    </row>
    <row r="6" spans="2:5" ht="29.25" customHeight="1">
      <c r="B6" s="339" t="s">
        <v>227</v>
      </c>
      <c r="C6" s="338">
        <v>2457</v>
      </c>
      <c r="D6" s="338">
        <v>18679</v>
      </c>
      <c r="E6" s="338">
        <f>C6+D6</f>
        <v>21136</v>
      </c>
    </row>
    <row r="7" spans="2:5" ht="27" customHeight="1">
      <c r="B7" s="339" t="s">
        <v>228</v>
      </c>
      <c r="C7" s="338">
        <v>34</v>
      </c>
      <c r="D7" s="338">
        <v>10</v>
      </c>
      <c r="E7" s="338">
        <f>C7+D7</f>
        <v>44</v>
      </c>
    </row>
    <row r="8" spans="2:5" ht="27" customHeight="1">
      <c r="B8" s="339" t="s">
        <v>229</v>
      </c>
      <c r="C8" s="340">
        <v>102</v>
      </c>
      <c r="D8" s="340">
        <v>362</v>
      </c>
      <c r="E8" s="338">
        <f>C8+D8</f>
        <v>464</v>
      </c>
    </row>
    <row r="9" spans="2:5" ht="27" customHeight="1">
      <c r="B9" s="339" t="s">
        <v>230</v>
      </c>
      <c r="C9" s="338">
        <v>19</v>
      </c>
      <c r="D9" s="338">
        <v>83</v>
      </c>
      <c r="E9" s="338">
        <f>C9+D9</f>
        <v>102</v>
      </c>
    </row>
    <row r="10" spans="2:5" s="341" customFormat="1" ht="27" customHeight="1">
      <c r="B10" s="342" t="s">
        <v>17</v>
      </c>
      <c r="C10" s="343">
        <f>SUM(C6:C9)</f>
        <v>2612</v>
      </c>
      <c r="D10" s="343">
        <f>SUM(D6:D9)</f>
        <v>19134</v>
      </c>
      <c r="E10" s="343">
        <f>SUM(E6:E9)</f>
        <v>21746</v>
      </c>
    </row>
    <row r="14" spans="1:5" ht="15">
      <c r="A14" s="344"/>
      <c r="B14" s="345" t="s">
        <v>231</v>
      </c>
      <c r="D14" s="344"/>
      <c r="E14" s="346" t="s">
        <v>232</v>
      </c>
    </row>
    <row r="15" spans="2:5" ht="15">
      <c r="B15" s="346"/>
      <c r="D15" s="347"/>
      <c r="E15" s="345"/>
    </row>
    <row r="16" spans="2:5" ht="15">
      <c r="B16" s="346"/>
      <c r="D16" s="347"/>
      <c r="E16" s="345"/>
    </row>
    <row r="17" spans="1:5" ht="15">
      <c r="A17" s="344"/>
      <c r="B17" s="345" t="s">
        <v>233</v>
      </c>
      <c r="D17" s="344"/>
      <c r="E17" s="345" t="s">
        <v>234</v>
      </c>
    </row>
    <row r="18" spans="1:5" ht="15">
      <c r="A18" s="344"/>
      <c r="B18" s="345" t="s">
        <v>235</v>
      </c>
      <c r="D18" s="344"/>
      <c r="E18" s="345" t="s">
        <v>236</v>
      </c>
    </row>
    <row r="19" spans="1:5" ht="15">
      <c r="A19" s="348"/>
      <c r="B19" s="336" t="s">
        <v>237</v>
      </c>
      <c r="D19" s="348"/>
      <c r="E19" s="345" t="s">
        <v>238</v>
      </c>
    </row>
  </sheetData>
  <sheetProtection/>
  <mergeCells count="4">
    <mergeCell ref="B1:E1"/>
    <mergeCell ref="B2:E2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48"/>
  <sheetViews>
    <sheetView tabSelected="1" zoomScale="95" zoomScaleNormal="95" zoomScaleSheetLayoutView="100" workbookViewId="0" topLeftCell="A1">
      <selection activeCell="B9" sqref="B9"/>
    </sheetView>
  </sheetViews>
  <sheetFormatPr defaultColWidth="11.421875" defaultRowHeight="12.75"/>
  <cols>
    <col min="1" max="1" width="26.7109375" style="148" customWidth="1"/>
    <col min="2" max="2" width="37.8515625" style="236" customWidth="1"/>
    <col min="3" max="3" width="12.00390625" style="236" customWidth="1"/>
    <col min="4" max="4" width="1.8515625" style="236" hidden="1" customWidth="1"/>
    <col min="5" max="16" width="6.28125" style="236" customWidth="1"/>
    <col min="17" max="53" width="11.421875" style="235" customWidth="1"/>
    <col min="54" max="16384" width="11.421875" style="236" customWidth="1"/>
  </cols>
  <sheetData>
    <row r="1" spans="1:16" ht="18.75" customHeight="1">
      <c r="A1" s="619" t="s">
        <v>164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5">
      <c r="A2" s="76" t="s">
        <v>193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0.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>
      <c r="A4" s="621" t="s">
        <v>149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5" spans="1:16" ht="8.2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8.75" customHeight="1">
      <c r="A6" s="80" t="s">
        <v>251</v>
      </c>
      <c r="B6" s="81"/>
      <c r="C6" s="625" t="s">
        <v>168</v>
      </c>
      <c r="D6" s="626"/>
      <c r="E6" s="626"/>
      <c r="F6" s="627"/>
      <c r="G6" s="82"/>
      <c r="H6" s="622" t="s">
        <v>0</v>
      </c>
      <c r="I6" s="622"/>
      <c r="J6" s="622"/>
      <c r="K6" s="622"/>
      <c r="L6" s="622"/>
      <c r="M6" s="622"/>
      <c r="N6" s="622"/>
      <c r="O6" s="622"/>
      <c r="P6" s="79"/>
    </row>
    <row r="7" spans="1:16" ht="12.75" customHeight="1">
      <c r="A7" s="83"/>
      <c r="B7" s="184"/>
      <c r="C7" s="535" t="s">
        <v>1</v>
      </c>
      <c r="E7" s="624" t="s">
        <v>2</v>
      </c>
      <c r="F7" s="624"/>
      <c r="G7" s="149"/>
      <c r="H7" s="623" t="s">
        <v>1</v>
      </c>
      <c r="I7" s="623"/>
      <c r="J7" s="624" t="s">
        <v>2</v>
      </c>
      <c r="K7" s="624"/>
      <c r="L7" s="624" t="s">
        <v>3</v>
      </c>
      <c r="M7" s="624"/>
      <c r="N7" s="624" t="s">
        <v>4</v>
      </c>
      <c r="O7" s="624"/>
      <c r="P7" s="79"/>
    </row>
    <row r="8" spans="1:16" ht="14.25" customHeight="1">
      <c r="A8" s="80"/>
      <c r="B8" s="81"/>
      <c r="C8" s="536">
        <v>42931</v>
      </c>
      <c r="E8" s="635">
        <v>43084</v>
      </c>
      <c r="F8" s="635"/>
      <c r="G8" s="150"/>
      <c r="H8" s="631">
        <v>42840</v>
      </c>
      <c r="I8" s="632"/>
      <c r="J8" s="633">
        <v>42931</v>
      </c>
      <c r="K8" s="634"/>
      <c r="L8" s="633">
        <v>43023</v>
      </c>
      <c r="M8" s="634"/>
      <c r="N8" s="633">
        <v>43115</v>
      </c>
      <c r="O8" s="634"/>
      <c r="P8" s="81"/>
    </row>
    <row r="9" spans="1:16" ht="8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20.25" customHeight="1">
      <c r="A10" s="628" t="s">
        <v>180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</row>
    <row r="11" spans="1:16" ht="4.5" customHeight="1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3.5" thickBot="1">
      <c r="A12" s="629" t="s">
        <v>5</v>
      </c>
      <c r="B12" s="629"/>
      <c r="C12" s="629"/>
      <c r="D12" s="629"/>
      <c r="E12" s="629"/>
      <c r="F12" s="629"/>
      <c r="G12" s="629"/>
      <c r="H12" s="630" t="s">
        <v>6</v>
      </c>
      <c r="I12" s="630"/>
      <c r="J12" s="630"/>
      <c r="K12" s="630"/>
      <c r="L12" s="630"/>
      <c r="M12" s="630"/>
      <c r="N12" s="630"/>
      <c r="O12" s="630"/>
      <c r="P12" s="630"/>
    </row>
    <row r="13" spans="1:16" ht="13.5" thickBot="1">
      <c r="A13" s="261" t="s">
        <v>7</v>
      </c>
      <c r="B13" s="356" t="s">
        <v>49</v>
      </c>
      <c r="C13" s="261" t="s">
        <v>9</v>
      </c>
      <c r="D13" s="239"/>
      <c r="E13" s="636" t="s">
        <v>10</v>
      </c>
      <c r="F13" s="636"/>
      <c r="G13" s="636"/>
      <c r="H13" s="637" t="s">
        <v>11</v>
      </c>
      <c r="I13" s="636"/>
      <c r="J13" s="636"/>
      <c r="K13" s="636" t="s">
        <v>12</v>
      </c>
      <c r="L13" s="636"/>
      <c r="M13" s="636"/>
      <c r="N13" s="636" t="s">
        <v>13</v>
      </c>
      <c r="O13" s="636"/>
      <c r="P13" s="636"/>
    </row>
    <row r="14" spans="1:16" ht="13.5" thickBot="1">
      <c r="A14" s="261" t="s">
        <v>14</v>
      </c>
      <c r="B14" s="240"/>
      <c r="C14" s="240"/>
      <c r="D14" s="239"/>
      <c r="E14" s="241" t="s">
        <v>15</v>
      </c>
      <c r="F14" s="241" t="s">
        <v>16</v>
      </c>
      <c r="G14" s="261" t="s">
        <v>17</v>
      </c>
      <c r="H14" s="241" t="s">
        <v>15</v>
      </c>
      <c r="I14" s="241" t="s">
        <v>16</v>
      </c>
      <c r="J14" s="241" t="s">
        <v>17</v>
      </c>
      <c r="K14" s="241" t="s">
        <v>15</v>
      </c>
      <c r="L14" s="241" t="s">
        <v>16</v>
      </c>
      <c r="M14" s="241" t="s">
        <v>17</v>
      </c>
      <c r="N14" s="241" t="s">
        <v>15</v>
      </c>
      <c r="O14" s="241" t="s">
        <v>16</v>
      </c>
      <c r="P14" s="241" t="s">
        <v>17</v>
      </c>
    </row>
    <row r="15" spans="1:53" s="6" customFormat="1" ht="12.75">
      <c r="A15" s="242" t="s">
        <v>18</v>
      </c>
      <c r="B15" s="538" t="s">
        <v>19</v>
      </c>
      <c r="C15" s="539" t="s">
        <v>20</v>
      </c>
      <c r="D15" s="540"/>
      <c r="E15" s="242">
        <v>98</v>
      </c>
      <c r="F15" s="368">
        <v>72</v>
      </c>
      <c r="G15" s="47">
        <f aca="true" t="shared" si="0" ref="G15:G21">E15+F15</f>
        <v>170</v>
      </c>
      <c r="H15" s="47">
        <v>61</v>
      </c>
      <c r="I15" s="47">
        <v>71</v>
      </c>
      <c r="J15" s="47">
        <f aca="true" t="shared" si="1" ref="J15:J21">H15+I15</f>
        <v>132</v>
      </c>
      <c r="K15" s="47">
        <v>472</v>
      </c>
      <c r="L15" s="47">
        <v>508</v>
      </c>
      <c r="M15" s="47">
        <f aca="true" t="shared" si="2" ref="M15:M21">K15+L15</f>
        <v>980</v>
      </c>
      <c r="N15" s="47">
        <f>SUM(H15,K15)</f>
        <v>533</v>
      </c>
      <c r="O15" s="47">
        <f>SUM(I15,L15)</f>
        <v>579</v>
      </c>
      <c r="P15" s="124">
        <f>N15+O15</f>
        <v>1112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</row>
    <row r="16" spans="1:53" s="6" customFormat="1" ht="12.75">
      <c r="A16" s="243" t="s">
        <v>21</v>
      </c>
      <c r="B16" s="250" t="s">
        <v>19</v>
      </c>
      <c r="C16" s="244" t="s">
        <v>20</v>
      </c>
      <c r="D16" s="206"/>
      <c r="E16" s="242">
        <v>105</v>
      </c>
      <c r="F16" s="368">
        <v>74</v>
      </c>
      <c r="G16" s="47">
        <f t="shared" si="0"/>
        <v>179</v>
      </c>
      <c r="H16" s="47">
        <v>82</v>
      </c>
      <c r="I16" s="47">
        <v>54</v>
      </c>
      <c r="J16" s="47">
        <f t="shared" si="1"/>
        <v>136</v>
      </c>
      <c r="K16" s="47">
        <v>452</v>
      </c>
      <c r="L16" s="47">
        <v>464</v>
      </c>
      <c r="M16" s="47">
        <f t="shared" si="2"/>
        <v>916</v>
      </c>
      <c r="N16" s="47">
        <f aca="true" t="shared" si="3" ref="N16:N32">SUM(H16,K16)</f>
        <v>534</v>
      </c>
      <c r="O16" s="47">
        <f aca="true" t="shared" si="4" ref="O16:O32">SUM(I16,L16)</f>
        <v>518</v>
      </c>
      <c r="P16" s="124">
        <f aca="true" t="shared" si="5" ref="P16:P21">N16+O16</f>
        <v>1052</v>
      </c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</row>
    <row r="17" spans="1:53" s="6" customFormat="1" ht="24">
      <c r="A17" s="359" t="s">
        <v>223</v>
      </c>
      <c r="B17" s="250" t="s">
        <v>19</v>
      </c>
      <c r="C17" s="244" t="s">
        <v>20</v>
      </c>
      <c r="D17" s="206"/>
      <c r="E17" s="242">
        <v>0</v>
      </c>
      <c r="F17" s="368">
        <v>0</v>
      </c>
      <c r="G17" s="47">
        <f t="shared" si="0"/>
        <v>0</v>
      </c>
      <c r="H17" s="47">
        <v>0</v>
      </c>
      <c r="I17" s="47">
        <v>0</v>
      </c>
      <c r="J17" s="47">
        <f t="shared" si="1"/>
        <v>0</v>
      </c>
      <c r="K17" s="47">
        <v>145</v>
      </c>
      <c r="L17" s="47">
        <v>364</v>
      </c>
      <c r="M17" s="47">
        <f t="shared" si="2"/>
        <v>509</v>
      </c>
      <c r="N17" s="47">
        <f t="shared" si="3"/>
        <v>145</v>
      </c>
      <c r="O17" s="47">
        <f t="shared" si="4"/>
        <v>364</v>
      </c>
      <c r="P17" s="124">
        <f t="shared" si="5"/>
        <v>509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</row>
    <row r="18" spans="1:53" s="6" customFormat="1" ht="12.75">
      <c r="A18" s="243" t="s">
        <v>22</v>
      </c>
      <c r="B18" s="250" t="s">
        <v>19</v>
      </c>
      <c r="C18" s="244" t="s">
        <v>20</v>
      </c>
      <c r="D18" s="206"/>
      <c r="E18" s="242">
        <v>25</v>
      </c>
      <c r="F18" s="368">
        <v>35</v>
      </c>
      <c r="G18" s="47">
        <f t="shared" si="0"/>
        <v>60</v>
      </c>
      <c r="H18" s="47">
        <v>33</v>
      </c>
      <c r="I18" s="47">
        <v>72</v>
      </c>
      <c r="J18" s="47">
        <f t="shared" si="1"/>
        <v>105</v>
      </c>
      <c r="K18" s="47">
        <v>81</v>
      </c>
      <c r="L18" s="47">
        <v>98</v>
      </c>
      <c r="M18" s="47">
        <f t="shared" si="2"/>
        <v>179</v>
      </c>
      <c r="N18" s="47">
        <f t="shared" si="3"/>
        <v>114</v>
      </c>
      <c r="O18" s="47">
        <f t="shared" si="4"/>
        <v>170</v>
      </c>
      <c r="P18" s="124">
        <f t="shared" si="5"/>
        <v>284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</row>
    <row r="19" spans="1:53" s="6" customFormat="1" ht="25.5">
      <c r="A19" s="243" t="s">
        <v>245</v>
      </c>
      <c r="B19" s="250" t="s">
        <v>19</v>
      </c>
      <c r="C19" s="244" t="s">
        <v>20</v>
      </c>
      <c r="D19" s="206"/>
      <c r="E19" s="242">
        <v>17</v>
      </c>
      <c r="F19" s="368">
        <v>2</v>
      </c>
      <c r="G19" s="47">
        <f t="shared" si="0"/>
        <v>19</v>
      </c>
      <c r="H19" s="47">
        <v>16</v>
      </c>
      <c r="I19" s="47">
        <v>2</v>
      </c>
      <c r="J19" s="47">
        <f t="shared" si="1"/>
        <v>18</v>
      </c>
      <c r="K19" s="47">
        <v>56</v>
      </c>
      <c r="L19" s="47">
        <v>19</v>
      </c>
      <c r="M19" s="47">
        <f t="shared" si="2"/>
        <v>75</v>
      </c>
      <c r="N19" s="47">
        <f>SUM(H19,K19)</f>
        <v>72</v>
      </c>
      <c r="O19" s="47">
        <f t="shared" si="4"/>
        <v>21</v>
      </c>
      <c r="P19" s="124">
        <f t="shared" si="5"/>
        <v>93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</row>
    <row r="20" spans="1:53" s="6" customFormat="1" ht="12.75">
      <c r="A20" s="243" t="s">
        <v>23</v>
      </c>
      <c r="B20" s="250" t="s">
        <v>19</v>
      </c>
      <c r="C20" s="244" t="s">
        <v>20</v>
      </c>
      <c r="D20" s="206"/>
      <c r="E20" s="242">
        <v>29</v>
      </c>
      <c r="F20" s="368">
        <v>4</v>
      </c>
      <c r="G20" s="47">
        <f t="shared" si="0"/>
        <v>33</v>
      </c>
      <c r="H20" s="47">
        <v>42</v>
      </c>
      <c r="I20" s="47">
        <v>5</v>
      </c>
      <c r="J20" s="47">
        <f t="shared" si="1"/>
        <v>47</v>
      </c>
      <c r="K20" s="47">
        <v>296</v>
      </c>
      <c r="L20" s="47">
        <v>80</v>
      </c>
      <c r="M20" s="47">
        <f t="shared" si="2"/>
        <v>376</v>
      </c>
      <c r="N20" s="47">
        <f t="shared" si="3"/>
        <v>338</v>
      </c>
      <c r="O20" s="47">
        <f t="shared" si="4"/>
        <v>85</v>
      </c>
      <c r="P20" s="124">
        <f t="shared" si="5"/>
        <v>423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</row>
    <row r="21" spans="1:53" s="6" customFormat="1" ht="12.75">
      <c r="A21" s="243" t="s">
        <v>24</v>
      </c>
      <c r="B21" s="221" t="s">
        <v>190</v>
      </c>
      <c r="C21" s="244" t="s">
        <v>20</v>
      </c>
      <c r="D21" s="206"/>
      <c r="E21" s="242">
        <v>9</v>
      </c>
      <c r="F21" s="368">
        <v>16</v>
      </c>
      <c r="G21" s="47">
        <f t="shared" si="0"/>
        <v>25</v>
      </c>
      <c r="H21" s="47">
        <v>9</v>
      </c>
      <c r="I21" s="47">
        <v>14</v>
      </c>
      <c r="J21" s="47">
        <f t="shared" si="1"/>
        <v>23</v>
      </c>
      <c r="K21" s="47">
        <v>84</v>
      </c>
      <c r="L21" s="47">
        <v>135</v>
      </c>
      <c r="M21" s="47">
        <f t="shared" si="2"/>
        <v>219</v>
      </c>
      <c r="N21" s="47">
        <f t="shared" si="3"/>
        <v>93</v>
      </c>
      <c r="O21" s="47">
        <f t="shared" si="4"/>
        <v>149</v>
      </c>
      <c r="P21" s="124">
        <f t="shared" si="5"/>
        <v>242</v>
      </c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</row>
    <row r="22" spans="1:16" ht="12.75">
      <c r="A22" s="243" t="s">
        <v>25</v>
      </c>
      <c r="B22" s="221" t="s">
        <v>190</v>
      </c>
      <c r="C22" s="244" t="s">
        <v>20</v>
      </c>
      <c r="D22" s="206"/>
      <c r="E22" s="242">
        <v>0</v>
      </c>
      <c r="F22" s="368">
        <v>0</v>
      </c>
      <c r="G22" s="47">
        <f aca="true" t="shared" si="6" ref="G22:G32">SUM(E22:F22)</f>
        <v>0</v>
      </c>
      <c r="H22" s="47">
        <v>0</v>
      </c>
      <c r="I22" s="47">
        <v>0</v>
      </c>
      <c r="J22" s="47">
        <f aca="true" t="shared" si="7" ref="J22:J32">SUM(H22:I22)</f>
        <v>0</v>
      </c>
      <c r="K22" s="47">
        <v>0</v>
      </c>
      <c r="L22" s="47">
        <v>0</v>
      </c>
      <c r="M22" s="47">
        <f aca="true" t="shared" si="8" ref="M22:M30">SUM(K22:L22)</f>
        <v>0</v>
      </c>
      <c r="N22" s="47">
        <f t="shared" si="3"/>
        <v>0</v>
      </c>
      <c r="O22" s="47">
        <f t="shared" si="4"/>
        <v>0</v>
      </c>
      <c r="P22" s="124">
        <f aca="true" t="shared" si="9" ref="P22:P31">SUM(N22:O22)</f>
        <v>0</v>
      </c>
    </row>
    <row r="23" spans="1:16" ht="12.75">
      <c r="A23" s="359" t="s">
        <v>246</v>
      </c>
      <c r="B23" s="221" t="s">
        <v>26</v>
      </c>
      <c r="C23" s="244" t="s">
        <v>20</v>
      </c>
      <c r="D23" s="206"/>
      <c r="E23" s="242">
        <v>0</v>
      </c>
      <c r="F23" s="368">
        <v>0</v>
      </c>
      <c r="G23" s="47">
        <f t="shared" si="6"/>
        <v>0</v>
      </c>
      <c r="H23" s="47">
        <v>0</v>
      </c>
      <c r="I23" s="47">
        <v>0</v>
      </c>
      <c r="J23" s="47">
        <f t="shared" si="7"/>
        <v>0</v>
      </c>
      <c r="K23" s="47">
        <v>932</v>
      </c>
      <c r="L23" s="47">
        <v>252</v>
      </c>
      <c r="M23" s="47">
        <f t="shared" si="8"/>
        <v>1184</v>
      </c>
      <c r="N23" s="47">
        <f t="shared" si="3"/>
        <v>932</v>
      </c>
      <c r="O23" s="47">
        <f t="shared" si="4"/>
        <v>252</v>
      </c>
      <c r="P23" s="124">
        <f t="shared" si="9"/>
        <v>1184</v>
      </c>
    </row>
    <row r="24" spans="1:53" s="6" customFormat="1" ht="12.75">
      <c r="A24" s="243" t="s">
        <v>27</v>
      </c>
      <c r="B24" s="221" t="s">
        <v>26</v>
      </c>
      <c r="C24" s="244" t="s">
        <v>20</v>
      </c>
      <c r="D24" s="206"/>
      <c r="E24" s="242">
        <v>138</v>
      </c>
      <c r="F24" s="368">
        <v>35</v>
      </c>
      <c r="G24" s="47">
        <f t="shared" si="6"/>
        <v>173</v>
      </c>
      <c r="H24" s="47">
        <v>157</v>
      </c>
      <c r="I24" s="47">
        <v>37</v>
      </c>
      <c r="J24" s="47">
        <f t="shared" si="7"/>
        <v>194</v>
      </c>
      <c r="K24" s="47">
        <v>141</v>
      </c>
      <c r="L24" s="47">
        <v>31</v>
      </c>
      <c r="M24" s="47">
        <f t="shared" si="8"/>
        <v>172</v>
      </c>
      <c r="N24" s="47">
        <f t="shared" si="3"/>
        <v>298</v>
      </c>
      <c r="O24" s="47">
        <f t="shared" si="4"/>
        <v>68</v>
      </c>
      <c r="P24" s="124">
        <f t="shared" si="9"/>
        <v>366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</row>
    <row r="25" spans="1:53" s="6" customFormat="1" ht="12.75">
      <c r="A25" s="243" t="s">
        <v>28</v>
      </c>
      <c r="B25" s="221" t="s">
        <v>210</v>
      </c>
      <c r="C25" s="244" t="s">
        <v>20</v>
      </c>
      <c r="D25" s="206"/>
      <c r="E25" s="242">
        <v>0</v>
      </c>
      <c r="F25" s="368">
        <v>0</v>
      </c>
      <c r="G25" s="47">
        <f t="shared" si="6"/>
        <v>0</v>
      </c>
      <c r="H25" s="47">
        <v>0</v>
      </c>
      <c r="I25" s="47">
        <v>0</v>
      </c>
      <c r="J25" s="47">
        <f t="shared" si="7"/>
        <v>0</v>
      </c>
      <c r="K25" s="47">
        <v>27</v>
      </c>
      <c r="L25" s="47">
        <v>13</v>
      </c>
      <c r="M25" s="47">
        <f t="shared" si="8"/>
        <v>40</v>
      </c>
      <c r="N25" s="47">
        <f t="shared" si="3"/>
        <v>27</v>
      </c>
      <c r="O25" s="47">
        <f t="shared" si="4"/>
        <v>13</v>
      </c>
      <c r="P25" s="124">
        <f t="shared" si="9"/>
        <v>40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</row>
    <row r="26" spans="1:53" s="6" customFormat="1" ht="12.75">
      <c r="A26" s="243" t="s">
        <v>197</v>
      </c>
      <c r="B26" s="221" t="s">
        <v>210</v>
      </c>
      <c r="C26" s="244" t="s">
        <v>20</v>
      </c>
      <c r="D26" s="206"/>
      <c r="E26" s="242">
        <v>0</v>
      </c>
      <c r="F26" s="368">
        <v>0</v>
      </c>
      <c r="G26" s="47">
        <f t="shared" si="6"/>
        <v>0</v>
      </c>
      <c r="H26" s="47">
        <v>0</v>
      </c>
      <c r="I26" s="47">
        <v>0</v>
      </c>
      <c r="J26" s="47">
        <f t="shared" si="7"/>
        <v>0</v>
      </c>
      <c r="K26" s="47">
        <v>9</v>
      </c>
      <c r="L26" s="47">
        <v>4</v>
      </c>
      <c r="M26" s="47">
        <f t="shared" si="8"/>
        <v>13</v>
      </c>
      <c r="N26" s="47">
        <f t="shared" si="3"/>
        <v>9</v>
      </c>
      <c r="O26" s="47">
        <f t="shared" si="4"/>
        <v>4</v>
      </c>
      <c r="P26" s="124">
        <f t="shared" si="9"/>
        <v>13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</row>
    <row r="27" spans="1:53" s="6" customFormat="1" ht="12.75">
      <c r="A27" s="243" t="s">
        <v>29</v>
      </c>
      <c r="B27" s="221" t="s">
        <v>210</v>
      </c>
      <c r="C27" s="244" t="s">
        <v>20</v>
      </c>
      <c r="D27" s="206"/>
      <c r="E27" s="242">
        <v>0</v>
      </c>
      <c r="F27" s="368">
        <v>0</v>
      </c>
      <c r="G27" s="47">
        <f t="shared" si="6"/>
        <v>0</v>
      </c>
      <c r="H27" s="47">
        <v>0</v>
      </c>
      <c r="I27" s="47">
        <v>0</v>
      </c>
      <c r="J27" s="47">
        <f t="shared" si="7"/>
        <v>0</v>
      </c>
      <c r="K27" s="47">
        <v>20</v>
      </c>
      <c r="L27" s="47">
        <v>22</v>
      </c>
      <c r="M27" s="47">
        <f t="shared" si="8"/>
        <v>42</v>
      </c>
      <c r="N27" s="47">
        <f t="shared" si="3"/>
        <v>20</v>
      </c>
      <c r="O27" s="47">
        <f t="shared" si="4"/>
        <v>22</v>
      </c>
      <c r="P27" s="124">
        <f t="shared" si="9"/>
        <v>42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</row>
    <row r="28" spans="1:53" s="6" customFormat="1" ht="12.75">
      <c r="A28" s="243" t="s">
        <v>198</v>
      </c>
      <c r="B28" s="221" t="s">
        <v>209</v>
      </c>
      <c r="C28" s="244" t="s">
        <v>20</v>
      </c>
      <c r="D28" s="207"/>
      <c r="E28" s="242">
        <v>0</v>
      </c>
      <c r="F28" s="368">
        <v>0</v>
      </c>
      <c r="G28" s="47">
        <f>SUM(E28:F28)</f>
        <v>0</v>
      </c>
      <c r="H28" s="47">
        <v>0</v>
      </c>
      <c r="I28" s="47">
        <v>0</v>
      </c>
      <c r="J28" s="47">
        <f t="shared" si="7"/>
        <v>0</v>
      </c>
      <c r="K28" s="47">
        <v>10</v>
      </c>
      <c r="L28" s="47">
        <v>7</v>
      </c>
      <c r="M28" s="47">
        <f t="shared" si="8"/>
        <v>17</v>
      </c>
      <c r="N28" s="47">
        <f t="shared" si="3"/>
        <v>10</v>
      </c>
      <c r="O28" s="47">
        <f t="shared" si="4"/>
        <v>7</v>
      </c>
      <c r="P28" s="124">
        <f t="shared" si="9"/>
        <v>17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  <row r="29" spans="1:53" s="6" customFormat="1" ht="12.75">
      <c r="A29" s="245" t="s">
        <v>254</v>
      </c>
      <c r="B29" s="376" t="s">
        <v>255</v>
      </c>
      <c r="C29" s="244" t="s">
        <v>20</v>
      </c>
      <c r="D29" s="207"/>
      <c r="E29" s="243">
        <v>0</v>
      </c>
      <c r="F29" s="369">
        <v>0</v>
      </c>
      <c r="G29" s="47">
        <f>SUM(E29:F29)</f>
        <v>0</v>
      </c>
      <c r="H29" s="246">
        <v>0</v>
      </c>
      <c r="I29" s="246">
        <v>1</v>
      </c>
      <c r="J29" s="47">
        <f t="shared" si="7"/>
        <v>1</v>
      </c>
      <c r="K29" s="246">
        <v>10</v>
      </c>
      <c r="L29" s="246">
        <v>5</v>
      </c>
      <c r="M29" s="47">
        <f t="shared" si="8"/>
        <v>15</v>
      </c>
      <c r="N29" s="47">
        <f t="shared" si="3"/>
        <v>10</v>
      </c>
      <c r="O29" s="47">
        <f t="shared" si="4"/>
        <v>6</v>
      </c>
      <c r="P29" s="124">
        <f t="shared" si="9"/>
        <v>16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</row>
    <row r="30" spans="1:53" s="249" customFormat="1" ht="13.5" customHeight="1">
      <c r="A30" s="245" t="s">
        <v>158</v>
      </c>
      <c r="B30" s="541" t="s">
        <v>178</v>
      </c>
      <c r="C30" s="244" t="s">
        <v>20</v>
      </c>
      <c r="D30" s="207"/>
      <c r="E30" s="243">
        <v>5</v>
      </c>
      <c r="F30" s="369">
        <v>15</v>
      </c>
      <c r="G30" s="47">
        <f t="shared" si="6"/>
        <v>20</v>
      </c>
      <c r="H30" s="246">
        <v>15</v>
      </c>
      <c r="I30" s="246">
        <v>5</v>
      </c>
      <c r="J30" s="47">
        <f t="shared" si="7"/>
        <v>20</v>
      </c>
      <c r="K30" s="246">
        <v>23</v>
      </c>
      <c r="L30" s="246">
        <v>27</v>
      </c>
      <c r="M30" s="47">
        <f t="shared" si="8"/>
        <v>50</v>
      </c>
      <c r="N30" s="47">
        <f t="shared" si="3"/>
        <v>38</v>
      </c>
      <c r="O30" s="47">
        <f t="shared" si="4"/>
        <v>32</v>
      </c>
      <c r="P30" s="124">
        <f t="shared" si="9"/>
        <v>70</v>
      </c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</row>
    <row r="31" spans="1:53" s="6" customFormat="1" ht="15.75" customHeight="1">
      <c r="A31" s="245" t="s">
        <v>30</v>
      </c>
      <c r="B31" s="541" t="s">
        <v>31</v>
      </c>
      <c r="C31" s="244" t="s">
        <v>20</v>
      </c>
      <c r="D31" s="207"/>
      <c r="E31" s="243">
        <v>104</v>
      </c>
      <c r="F31" s="369">
        <v>37</v>
      </c>
      <c r="G31" s="47">
        <f>SUM(E31:F31)</f>
        <v>141</v>
      </c>
      <c r="H31" s="246">
        <v>75</v>
      </c>
      <c r="I31" s="246">
        <v>57</v>
      </c>
      <c r="J31" s="47">
        <f>SUM(H31:I31)</f>
        <v>132</v>
      </c>
      <c r="K31" s="246">
        <v>345</v>
      </c>
      <c r="L31" s="246">
        <v>236</v>
      </c>
      <c r="M31" s="47">
        <f>SUM(K31:L31)</f>
        <v>581</v>
      </c>
      <c r="N31" s="47">
        <f t="shared" si="3"/>
        <v>420</v>
      </c>
      <c r="O31" s="47">
        <f t="shared" si="4"/>
        <v>293</v>
      </c>
      <c r="P31" s="124">
        <f t="shared" si="9"/>
        <v>713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</row>
    <row r="32" spans="1:53" s="6" customFormat="1" ht="13.5" thickBot="1">
      <c r="A32" s="542" t="s">
        <v>179</v>
      </c>
      <c r="B32" s="541" t="s">
        <v>172</v>
      </c>
      <c r="C32" s="543" t="s">
        <v>20</v>
      </c>
      <c r="D32" s="207"/>
      <c r="E32" s="245">
        <v>0</v>
      </c>
      <c r="F32" s="246">
        <v>0</v>
      </c>
      <c r="G32" s="88">
        <f t="shared" si="6"/>
        <v>0</v>
      </c>
      <c r="H32" s="246">
        <v>0</v>
      </c>
      <c r="I32" s="246">
        <v>0</v>
      </c>
      <c r="J32" s="88">
        <f t="shared" si="7"/>
        <v>0</v>
      </c>
      <c r="K32" s="246">
        <v>165</v>
      </c>
      <c r="L32" s="246">
        <v>106</v>
      </c>
      <c r="M32" s="88">
        <f>SUM(K32:L32)</f>
        <v>271</v>
      </c>
      <c r="N32" s="47">
        <f t="shared" si="3"/>
        <v>165</v>
      </c>
      <c r="O32" s="47">
        <f t="shared" si="4"/>
        <v>106</v>
      </c>
      <c r="P32" s="409">
        <f>SUM(N32:O32)</f>
        <v>271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</row>
    <row r="33" spans="1:16" ht="13.5" thickBot="1">
      <c r="A33" s="641" t="s">
        <v>32</v>
      </c>
      <c r="B33" s="641"/>
      <c r="C33" s="641"/>
      <c r="D33" s="247"/>
      <c r="E33" s="154">
        <f aca="true" t="shared" si="10" ref="E33:J33">SUM(E15:E32)</f>
        <v>530</v>
      </c>
      <c r="F33" s="154">
        <f t="shared" si="10"/>
        <v>290</v>
      </c>
      <c r="G33" s="154">
        <f t="shared" si="10"/>
        <v>820</v>
      </c>
      <c r="H33" s="154">
        <f t="shared" si="10"/>
        <v>490</v>
      </c>
      <c r="I33" s="154">
        <f t="shared" si="10"/>
        <v>318</v>
      </c>
      <c r="J33" s="154">
        <f t="shared" si="10"/>
        <v>808</v>
      </c>
      <c r="K33" s="154">
        <f aca="true" t="shared" si="11" ref="K33:P33">SUM(K15:K32)</f>
        <v>3268</v>
      </c>
      <c r="L33" s="154">
        <f t="shared" si="11"/>
        <v>2371</v>
      </c>
      <c r="M33" s="154">
        <f t="shared" si="11"/>
        <v>5639</v>
      </c>
      <c r="N33" s="154">
        <f t="shared" si="11"/>
        <v>3758</v>
      </c>
      <c r="O33" s="154">
        <f t="shared" si="11"/>
        <v>2689</v>
      </c>
      <c r="P33" s="154">
        <f t="shared" si="11"/>
        <v>6447</v>
      </c>
    </row>
    <row r="34" spans="1:16" ht="13.5" thickBot="1">
      <c r="A34" s="63"/>
      <c r="B34" s="63"/>
      <c r="C34" s="63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53" s="254" customFormat="1" ht="13.5" thickBot="1">
      <c r="A35" s="430" t="s">
        <v>33</v>
      </c>
      <c r="B35" s="431" t="s">
        <v>8</v>
      </c>
      <c r="C35" s="430" t="s">
        <v>9</v>
      </c>
      <c r="D35" s="251"/>
      <c r="E35" s="252" t="s">
        <v>15</v>
      </c>
      <c r="F35" s="252" t="s">
        <v>16</v>
      </c>
      <c r="G35" s="222" t="s">
        <v>17</v>
      </c>
      <c r="H35" s="252" t="s">
        <v>15</v>
      </c>
      <c r="I35" s="252" t="s">
        <v>16</v>
      </c>
      <c r="J35" s="252" t="s">
        <v>17</v>
      </c>
      <c r="K35" s="252" t="s">
        <v>15</v>
      </c>
      <c r="L35" s="252" t="s">
        <v>16</v>
      </c>
      <c r="M35" s="252" t="s">
        <v>17</v>
      </c>
      <c r="N35" s="241" t="s">
        <v>15</v>
      </c>
      <c r="O35" s="241" t="s">
        <v>16</v>
      </c>
      <c r="P35" s="252" t="s">
        <v>17</v>
      </c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</row>
    <row r="36" spans="1:53" s="249" customFormat="1" ht="12.75">
      <c r="A36" s="440" t="s">
        <v>96</v>
      </c>
      <c r="B36" s="370" t="s">
        <v>19</v>
      </c>
      <c r="C36" s="371" t="s">
        <v>20</v>
      </c>
      <c r="D36" s="372"/>
      <c r="E36" s="188">
        <v>0</v>
      </c>
      <c r="F36" s="373">
        <v>0</v>
      </c>
      <c r="G36" s="300">
        <f>SUM(E36:F36)</f>
        <v>0</v>
      </c>
      <c r="H36" s="300">
        <v>0</v>
      </c>
      <c r="I36" s="300">
        <v>0</v>
      </c>
      <c r="J36" s="300">
        <f aca="true" t="shared" si="12" ref="J36:J49">SUM(H36:I36)</f>
        <v>0</v>
      </c>
      <c r="K36" s="300">
        <v>1</v>
      </c>
      <c r="L36" s="300">
        <v>0</v>
      </c>
      <c r="M36" s="300">
        <f aca="true" t="shared" si="13" ref="M36:M49">SUM(K36:L36)</f>
        <v>1</v>
      </c>
      <c r="N36" s="47">
        <f>SUM(H36,K36)</f>
        <v>1</v>
      </c>
      <c r="O36" s="47">
        <f>SUM(I36,L36)</f>
        <v>0</v>
      </c>
      <c r="P36" s="34">
        <f>SUM(N36:O36)</f>
        <v>1</v>
      </c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</row>
    <row r="37" spans="1:53" s="249" customFormat="1" ht="12.75">
      <c r="A37" s="29" t="s">
        <v>35</v>
      </c>
      <c r="B37" s="256" t="s">
        <v>19</v>
      </c>
      <c r="C37" s="221" t="s">
        <v>20</v>
      </c>
      <c r="D37" s="257"/>
      <c r="E37" s="374">
        <v>0</v>
      </c>
      <c r="F37" s="375">
        <v>0</v>
      </c>
      <c r="G37" s="38">
        <f aca="true" t="shared" si="14" ref="G37:G49">SUM(E37:F37)</f>
        <v>0</v>
      </c>
      <c r="H37" s="38">
        <v>0</v>
      </c>
      <c r="I37" s="38">
        <v>0</v>
      </c>
      <c r="J37" s="38">
        <f t="shared" si="12"/>
        <v>0</v>
      </c>
      <c r="K37" s="38">
        <v>0</v>
      </c>
      <c r="L37" s="38">
        <v>1</v>
      </c>
      <c r="M37" s="38">
        <f t="shared" si="13"/>
        <v>1</v>
      </c>
      <c r="N37" s="47">
        <f aca="true" t="shared" si="15" ref="N37:N49">SUM(H37,K37)</f>
        <v>0</v>
      </c>
      <c r="O37" s="47">
        <f aca="true" t="shared" si="16" ref="O37:O48">SUM(I37,L37)</f>
        <v>1</v>
      </c>
      <c r="P37" s="39">
        <f>SUM(N37:O37)</f>
        <v>1</v>
      </c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</row>
    <row r="38" spans="1:53" s="249" customFormat="1" ht="12.75">
      <c r="A38" s="29" t="s">
        <v>36</v>
      </c>
      <c r="B38" s="256" t="s">
        <v>19</v>
      </c>
      <c r="C38" s="221" t="s">
        <v>20</v>
      </c>
      <c r="D38" s="257"/>
      <c r="E38" s="374">
        <v>0</v>
      </c>
      <c r="F38" s="375">
        <v>0</v>
      </c>
      <c r="G38" s="38">
        <f t="shared" si="14"/>
        <v>0</v>
      </c>
      <c r="H38" s="38">
        <v>0</v>
      </c>
      <c r="I38" s="38">
        <v>0</v>
      </c>
      <c r="J38" s="38">
        <f t="shared" si="12"/>
        <v>0</v>
      </c>
      <c r="K38" s="38">
        <v>11</v>
      </c>
      <c r="L38" s="38">
        <v>11</v>
      </c>
      <c r="M38" s="38">
        <f t="shared" si="13"/>
        <v>22</v>
      </c>
      <c r="N38" s="47">
        <f t="shared" si="15"/>
        <v>11</v>
      </c>
      <c r="O38" s="47">
        <f t="shared" si="16"/>
        <v>11</v>
      </c>
      <c r="P38" s="39">
        <f aca="true" t="shared" si="17" ref="P38:P47">SUM(N38:O38)</f>
        <v>22</v>
      </c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</row>
    <row r="39" spans="1:53" s="249" customFormat="1" ht="12.75">
      <c r="A39" s="29" t="s">
        <v>97</v>
      </c>
      <c r="B39" s="256" t="s">
        <v>19</v>
      </c>
      <c r="C39" s="221" t="s">
        <v>20</v>
      </c>
      <c r="D39" s="257"/>
      <c r="E39" s="374">
        <v>0</v>
      </c>
      <c r="F39" s="375">
        <v>0</v>
      </c>
      <c r="G39" s="38">
        <f t="shared" si="14"/>
        <v>0</v>
      </c>
      <c r="H39" s="38">
        <v>0</v>
      </c>
      <c r="I39" s="38">
        <v>0</v>
      </c>
      <c r="J39" s="38">
        <f t="shared" si="12"/>
        <v>0</v>
      </c>
      <c r="K39" s="38">
        <v>9</v>
      </c>
      <c r="L39" s="38">
        <v>18</v>
      </c>
      <c r="M39" s="38">
        <f t="shared" si="13"/>
        <v>27</v>
      </c>
      <c r="N39" s="47">
        <f t="shared" si="15"/>
        <v>9</v>
      </c>
      <c r="O39" s="47">
        <f t="shared" si="16"/>
        <v>18</v>
      </c>
      <c r="P39" s="39">
        <f t="shared" si="17"/>
        <v>27</v>
      </c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</row>
    <row r="40" spans="1:53" s="249" customFormat="1" ht="12.75">
      <c r="A40" s="29" t="s">
        <v>37</v>
      </c>
      <c r="B40" s="256" t="s">
        <v>19</v>
      </c>
      <c r="C40" s="221" t="s">
        <v>20</v>
      </c>
      <c r="D40" s="257"/>
      <c r="E40" s="189">
        <v>0</v>
      </c>
      <c r="F40" s="38">
        <v>0</v>
      </c>
      <c r="G40" s="38">
        <f t="shared" si="14"/>
        <v>0</v>
      </c>
      <c r="H40" s="38">
        <v>0</v>
      </c>
      <c r="I40" s="38">
        <v>0</v>
      </c>
      <c r="J40" s="38">
        <f t="shared" si="12"/>
        <v>0</v>
      </c>
      <c r="K40" s="38">
        <v>0</v>
      </c>
      <c r="L40" s="38">
        <v>0</v>
      </c>
      <c r="M40" s="38">
        <f t="shared" si="13"/>
        <v>0</v>
      </c>
      <c r="N40" s="47">
        <f t="shared" si="15"/>
        <v>0</v>
      </c>
      <c r="O40" s="47">
        <f t="shared" si="16"/>
        <v>0</v>
      </c>
      <c r="P40" s="39">
        <f t="shared" si="17"/>
        <v>0</v>
      </c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</row>
    <row r="41" spans="1:53" s="249" customFormat="1" ht="12.75">
      <c r="A41" s="29" t="s">
        <v>38</v>
      </c>
      <c r="B41" s="256" t="s">
        <v>19</v>
      </c>
      <c r="C41" s="221" t="s">
        <v>20</v>
      </c>
      <c r="D41" s="257"/>
      <c r="E41" s="189">
        <v>10</v>
      </c>
      <c r="F41" s="38">
        <v>15</v>
      </c>
      <c r="G41" s="38">
        <f>SUM(E41:F41)</f>
        <v>25</v>
      </c>
      <c r="H41" s="38">
        <v>7</v>
      </c>
      <c r="I41" s="38">
        <v>13</v>
      </c>
      <c r="J41" s="38">
        <f>SUM(H41:I41)</f>
        <v>20</v>
      </c>
      <c r="K41" s="38">
        <v>0</v>
      </c>
      <c r="L41" s="38">
        <v>0</v>
      </c>
      <c r="M41" s="38">
        <f>SUM(K41:L41)</f>
        <v>0</v>
      </c>
      <c r="N41" s="47">
        <f t="shared" si="15"/>
        <v>7</v>
      </c>
      <c r="O41" s="47">
        <f t="shared" si="16"/>
        <v>13</v>
      </c>
      <c r="P41" s="39">
        <f>SUM(N41:O41)</f>
        <v>20</v>
      </c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</row>
    <row r="42" spans="1:53" s="249" customFormat="1" ht="12.75">
      <c r="A42" s="29" t="s">
        <v>194</v>
      </c>
      <c r="B42" s="256" t="s">
        <v>19</v>
      </c>
      <c r="C42" s="221" t="s">
        <v>20</v>
      </c>
      <c r="D42" s="257"/>
      <c r="E42" s="189">
        <v>15</v>
      </c>
      <c r="F42" s="38">
        <v>10</v>
      </c>
      <c r="G42" s="38">
        <f>SUM(E42:F42)</f>
        <v>25</v>
      </c>
      <c r="H42" s="38">
        <v>13</v>
      </c>
      <c r="I42" s="38">
        <v>7</v>
      </c>
      <c r="J42" s="38">
        <f>SUM(H42:I42)</f>
        <v>20</v>
      </c>
      <c r="K42" s="38">
        <v>0</v>
      </c>
      <c r="L42" s="38">
        <v>0</v>
      </c>
      <c r="M42" s="38">
        <f>SUM(K42:L42)</f>
        <v>0</v>
      </c>
      <c r="N42" s="47">
        <f t="shared" si="15"/>
        <v>13</v>
      </c>
      <c r="O42" s="47">
        <f t="shared" si="16"/>
        <v>7</v>
      </c>
      <c r="P42" s="39">
        <f>SUM(N42:O42)</f>
        <v>20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</row>
    <row r="43" spans="1:53" s="258" customFormat="1" ht="18.75" customHeight="1">
      <c r="A43" s="446" t="s">
        <v>206</v>
      </c>
      <c r="B43" s="256" t="s">
        <v>26</v>
      </c>
      <c r="C43" s="221" t="s">
        <v>20</v>
      </c>
      <c r="D43" s="257"/>
      <c r="E43" s="189">
        <v>8</v>
      </c>
      <c r="F43" s="38">
        <v>8</v>
      </c>
      <c r="G43" s="38">
        <f t="shared" si="14"/>
        <v>16</v>
      </c>
      <c r="H43" s="38">
        <v>5</v>
      </c>
      <c r="I43" s="38">
        <v>4</v>
      </c>
      <c r="J43" s="38">
        <f t="shared" si="12"/>
        <v>9</v>
      </c>
      <c r="K43" s="38">
        <v>6</v>
      </c>
      <c r="L43" s="38">
        <v>3</v>
      </c>
      <c r="M43" s="38">
        <f t="shared" si="13"/>
        <v>9</v>
      </c>
      <c r="N43" s="47">
        <f>SUM(H43,K43)</f>
        <v>11</v>
      </c>
      <c r="O43" s="47">
        <f t="shared" si="16"/>
        <v>7</v>
      </c>
      <c r="P43" s="39">
        <f t="shared" si="17"/>
        <v>18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</row>
    <row r="44" spans="1:53" s="249" customFormat="1" ht="12.75" customHeight="1">
      <c r="A44" s="29" t="s">
        <v>40</v>
      </c>
      <c r="B44" s="256" t="s">
        <v>26</v>
      </c>
      <c r="C44" s="221" t="s">
        <v>20</v>
      </c>
      <c r="D44" s="257"/>
      <c r="E44" s="189">
        <v>0</v>
      </c>
      <c r="F44" s="38">
        <v>0</v>
      </c>
      <c r="G44" s="38">
        <f t="shared" si="14"/>
        <v>0</v>
      </c>
      <c r="H44" s="38">
        <v>0</v>
      </c>
      <c r="I44" s="38">
        <v>0</v>
      </c>
      <c r="J44" s="38">
        <f t="shared" si="12"/>
        <v>0</v>
      </c>
      <c r="K44" s="38">
        <v>1</v>
      </c>
      <c r="L44" s="38">
        <v>0</v>
      </c>
      <c r="M44" s="38">
        <f t="shared" si="13"/>
        <v>1</v>
      </c>
      <c r="N44" s="47">
        <f t="shared" si="15"/>
        <v>1</v>
      </c>
      <c r="O44" s="47">
        <f t="shared" si="16"/>
        <v>0</v>
      </c>
      <c r="P44" s="39">
        <f t="shared" si="17"/>
        <v>1</v>
      </c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</row>
    <row r="45" spans="1:53" s="249" customFormat="1" ht="12.75">
      <c r="A45" s="29" t="s">
        <v>41</v>
      </c>
      <c r="B45" s="256" t="s">
        <v>26</v>
      </c>
      <c r="C45" s="221" t="s">
        <v>20</v>
      </c>
      <c r="D45" s="257"/>
      <c r="E45" s="189">
        <v>0</v>
      </c>
      <c r="F45" s="38">
        <v>0</v>
      </c>
      <c r="G45" s="38">
        <f t="shared" si="14"/>
        <v>0</v>
      </c>
      <c r="H45" s="38">
        <v>0</v>
      </c>
      <c r="I45" s="38">
        <v>0</v>
      </c>
      <c r="J45" s="38">
        <f t="shared" si="12"/>
        <v>0</v>
      </c>
      <c r="K45" s="38">
        <v>37</v>
      </c>
      <c r="L45" s="38">
        <v>9</v>
      </c>
      <c r="M45" s="38">
        <f t="shared" si="13"/>
        <v>46</v>
      </c>
      <c r="N45" s="47">
        <f t="shared" si="15"/>
        <v>37</v>
      </c>
      <c r="O45" s="47">
        <f t="shared" si="16"/>
        <v>9</v>
      </c>
      <c r="P45" s="39">
        <f t="shared" si="17"/>
        <v>46</v>
      </c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</row>
    <row r="46" spans="1:53" s="527" customFormat="1" ht="12.75">
      <c r="A46" s="29" t="s">
        <v>42</v>
      </c>
      <c r="B46" s="256" t="s">
        <v>26</v>
      </c>
      <c r="C46" s="221" t="s">
        <v>20</v>
      </c>
      <c r="D46" s="257"/>
      <c r="E46" s="189">
        <v>0</v>
      </c>
      <c r="F46" s="38">
        <v>0</v>
      </c>
      <c r="G46" s="38">
        <f t="shared" si="14"/>
        <v>0</v>
      </c>
      <c r="H46" s="38">
        <v>0</v>
      </c>
      <c r="I46" s="38">
        <v>0</v>
      </c>
      <c r="J46" s="38">
        <f t="shared" si="12"/>
        <v>0</v>
      </c>
      <c r="K46" s="38">
        <v>8</v>
      </c>
      <c r="L46" s="38">
        <v>2</v>
      </c>
      <c r="M46" s="38">
        <f t="shared" si="13"/>
        <v>10</v>
      </c>
      <c r="N46" s="47">
        <f t="shared" si="15"/>
        <v>8</v>
      </c>
      <c r="O46" s="47">
        <f t="shared" si="16"/>
        <v>2</v>
      </c>
      <c r="P46" s="39">
        <f t="shared" si="17"/>
        <v>10</v>
      </c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</row>
    <row r="47" spans="1:16" s="248" customFormat="1" ht="12.75">
      <c r="A47" s="29" t="s">
        <v>215</v>
      </c>
      <c r="B47" s="256" t="s">
        <v>216</v>
      </c>
      <c r="C47" s="221" t="s">
        <v>20</v>
      </c>
      <c r="D47" s="257"/>
      <c r="E47" s="189">
        <v>0</v>
      </c>
      <c r="F47" s="38">
        <v>0</v>
      </c>
      <c r="G47" s="38">
        <f t="shared" si="14"/>
        <v>0</v>
      </c>
      <c r="H47" s="38">
        <v>0</v>
      </c>
      <c r="I47" s="38">
        <v>0</v>
      </c>
      <c r="J47" s="38">
        <f t="shared" si="12"/>
        <v>0</v>
      </c>
      <c r="K47" s="38">
        <v>5</v>
      </c>
      <c r="L47" s="38">
        <v>4</v>
      </c>
      <c r="M47" s="38">
        <f t="shared" si="13"/>
        <v>9</v>
      </c>
      <c r="N47" s="47">
        <f t="shared" si="15"/>
        <v>5</v>
      </c>
      <c r="O47" s="47">
        <f>SUM(I47,L47)</f>
        <v>4</v>
      </c>
      <c r="P47" s="39">
        <f t="shared" si="17"/>
        <v>9</v>
      </c>
    </row>
    <row r="48" spans="1:53" s="249" customFormat="1" ht="12.75">
      <c r="A48" s="29" t="s">
        <v>170</v>
      </c>
      <c r="B48" s="256" t="s">
        <v>249</v>
      </c>
      <c r="C48" s="221" t="s">
        <v>20</v>
      </c>
      <c r="D48" s="257"/>
      <c r="E48" s="189">
        <v>2</v>
      </c>
      <c r="F48" s="38">
        <v>2</v>
      </c>
      <c r="G48" s="38">
        <f>SUM(E48:F48)</f>
        <v>4</v>
      </c>
      <c r="H48" s="38">
        <v>2</v>
      </c>
      <c r="I48" s="38">
        <v>2</v>
      </c>
      <c r="J48" s="38">
        <f t="shared" si="12"/>
        <v>4</v>
      </c>
      <c r="K48" s="38">
        <v>2</v>
      </c>
      <c r="L48" s="38">
        <v>1</v>
      </c>
      <c r="M48" s="38">
        <f t="shared" si="13"/>
        <v>3</v>
      </c>
      <c r="N48" s="47">
        <f t="shared" si="15"/>
        <v>4</v>
      </c>
      <c r="O48" s="47">
        <f t="shared" si="16"/>
        <v>3</v>
      </c>
      <c r="P48" s="96">
        <f>SUM(N48:O48)</f>
        <v>7</v>
      </c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</row>
    <row r="49" spans="1:53" s="249" customFormat="1" ht="14.25" customHeight="1" thickBot="1">
      <c r="A49" s="23" t="s">
        <v>171</v>
      </c>
      <c r="B49" s="256" t="s">
        <v>249</v>
      </c>
      <c r="C49" s="376" t="s">
        <v>20</v>
      </c>
      <c r="D49" s="377"/>
      <c r="E49" s="378">
        <v>5</v>
      </c>
      <c r="F49" s="230">
        <v>8</v>
      </c>
      <c r="G49" s="35">
        <f t="shared" si="14"/>
        <v>13</v>
      </c>
      <c r="H49" s="105">
        <v>3</v>
      </c>
      <c r="I49" s="105">
        <v>5</v>
      </c>
      <c r="J49" s="105">
        <f t="shared" si="12"/>
        <v>8</v>
      </c>
      <c r="K49" s="105">
        <v>5</v>
      </c>
      <c r="L49" s="105">
        <v>2</v>
      </c>
      <c r="M49" s="35">
        <f t="shared" si="13"/>
        <v>7</v>
      </c>
      <c r="N49" s="47">
        <f t="shared" si="15"/>
        <v>8</v>
      </c>
      <c r="O49" s="47">
        <f>SUM(I49,L49)</f>
        <v>7</v>
      </c>
      <c r="P49" s="96">
        <f>SUM(N49:O49)</f>
        <v>15</v>
      </c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</row>
    <row r="50" spans="1:53" s="254" customFormat="1" ht="13.5" thickBot="1">
      <c r="A50" s="642" t="s">
        <v>32</v>
      </c>
      <c r="B50" s="642"/>
      <c r="C50" s="642"/>
      <c r="D50" s="642"/>
      <c r="E50" s="154">
        <f>SUM(E36:E49)</f>
        <v>40</v>
      </c>
      <c r="F50" s="154">
        <f aca="true" t="shared" si="18" ref="F50:P50">SUM(F36:F49)</f>
        <v>43</v>
      </c>
      <c r="G50" s="154">
        <f t="shared" si="18"/>
        <v>83</v>
      </c>
      <c r="H50" s="154">
        <f t="shared" si="18"/>
        <v>30</v>
      </c>
      <c r="I50" s="154">
        <f t="shared" si="18"/>
        <v>31</v>
      </c>
      <c r="J50" s="154">
        <f t="shared" si="18"/>
        <v>61</v>
      </c>
      <c r="K50" s="154">
        <f t="shared" si="18"/>
        <v>85</v>
      </c>
      <c r="L50" s="154">
        <f t="shared" si="18"/>
        <v>51</v>
      </c>
      <c r="M50" s="154">
        <f t="shared" si="18"/>
        <v>136</v>
      </c>
      <c r="N50" s="154">
        <f t="shared" si="18"/>
        <v>115</v>
      </c>
      <c r="O50" s="154">
        <f t="shared" si="18"/>
        <v>82</v>
      </c>
      <c r="P50" s="154">
        <f t="shared" si="18"/>
        <v>197</v>
      </c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</row>
    <row r="51" spans="1:53" s="254" customFormat="1" ht="12.75">
      <c r="A51" s="119"/>
      <c r="B51" s="379"/>
      <c r="C51" s="119"/>
      <c r="D51" s="11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</row>
    <row r="52" spans="1:16" s="235" customFormat="1" ht="13.5" thickBot="1">
      <c r="A52" s="63"/>
      <c r="B52" s="63"/>
      <c r="C52" s="63"/>
      <c r="D52" s="63"/>
      <c r="E52" s="64"/>
      <c r="F52" s="64"/>
      <c r="G52" s="64"/>
      <c r="H52" s="334"/>
      <c r="I52" s="334"/>
      <c r="J52" s="64"/>
      <c r="K52" s="334"/>
      <c r="L52" s="334"/>
      <c r="M52" s="334"/>
      <c r="N52" s="334"/>
      <c r="O52" s="334"/>
      <c r="P52" s="334"/>
    </row>
    <row r="53" spans="1:53" s="262" customFormat="1" ht="13.5" thickBot="1">
      <c r="A53" s="261" t="s">
        <v>43</v>
      </c>
      <c r="B53" s="356" t="s">
        <v>49</v>
      </c>
      <c r="C53" s="261" t="s">
        <v>9</v>
      </c>
      <c r="D53" s="261"/>
      <c r="E53" s="241" t="s">
        <v>15</v>
      </c>
      <c r="F53" s="241" t="s">
        <v>16</v>
      </c>
      <c r="G53" s="241" t="s">
        <v>17</v>
      </c>
      <c r="H53" s="241" t="s">
        <v>15</v>
      </c>
      <c r="I53" s="241" t="s">
        <v>16</v>
      </c>
      <c r="J53" s="241" t="s">
        <v>17</v>
      </c>
      <c r="K53" s="241" t="s">
        <v>15</v>
      </c>
      <c r="L53" s="241" t="s">
        <v>16</v>
      </c>
      <c r="M53" s="241" t="s">
        <v>17</v>
      </c>
      <c r="N53" s="241" t="s">
        <v>15</v>
      </c>
      <c r="O53" s="241" t="s">
        <v>16</v>
      </c>
      <c r="P53" s="252" t="s">
        <v>17</v>
      </c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</row>
    <row r="54" spans="1:53" s="254" customFormat="1" ht="12.75">
      <c r="A54" s="450" t="s">
        <v>44</v>
      </c>
      <c r="B54" s="263" t="s">
        <v>26</v>
      </c>
      <c r="C54" s="264" t="s">
        <v>20</v>
      </c>
      <c r="D54" s="265"/>
      <c r="E54" s="266">
        <v>0</v>
      </c>
      <c r="F54" s="223">
        <v>0</v>
      </c>
      <c r="G54" s="223">
        <f>SUM(E54:F54)</f>
        <v>0</v>
      </c>
      <c r="H54" s="223">
        <v>0</v>
      </c>
      <c r="I54" s="223">
        <v>0</v>
      </c>
      <c r="J54" s="223">
        <f>SUM(H54:I54)</f>
        <v>0</v>
      </c>
      <c r="K54" s="223">
        <v>4</v>
      </c>
      <c r="L54" s="223">
        <v>6</v>
      </c>
      <c r="M54" s="223">
        <f>SUM(K54:L54)</f>
        <v>10</v>
      </c>
      <c r="N54" s="47">
        <f>SUM(H54,K54)</f>
        <v>4</v>
      </c>
      <c r="O54" s="47">
        <f>SUM(I54,L54)</f>
        <v>6</v>
      </c>
      <c r="P54" s="414">
        <f>SUM(N54:O54)</f>
        <v>10</v>
      </c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</row>
    <row r="55" spans="1:53" s="254" customFormat="1" ht="13.5" thickBot="1">
      <c r="A55" s="11" t="s">
        <v>39</v>
      </c>
      <c r="B55" s="40" t="s">
        <v>31</v>
      </c>
      <c r="C55" s="170" t="s">
        <v>20</v>
      </c>
      <c r="D55" s="267"/>
      <c r="E55" s="196">
        <v>0</v>
      </c>
      <c r="F55" s="317">
        <v>0</v>
      </c>
      <c r="G55" s="92">
        <f>SUM(E55:F55)</f>
        <v>0</v>
      </c>
      <c r="H55" s="317">
        <v>0</v>
      </c>
      <c r="I55" s="317">
        <v>0</v>
      </c>
      <c r="J55" s="92">
        <f>SUM(H55:I55)</f>
        <v>0</v>
      </c>
      <c r="K55" s="317">
        <v>0</v>
      </c>
      <c r="L55" s="317">
        <v>0</v>
      </c>
      <c r="M55" s="92">
        <f>SUM(K55:L55)</f>
        <v>0</v>
      </c>
      <c r="N55" s="47">
        <f>SUM(H55,K55)</f>
        <v>0</v>
      </c>
      <c r="O55" s="47">
        <f>SUM(I55,L55)</f>
        <v>0</v>
      </c>
      <c r="P55" s="415">
        <f>SUM(N55:O55)</f>
        <v>0</v>
      </c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</row>
    <row r="56" spans="1:53" s="254" customFormat="1" ht="13.5" thickBot="1">
      <c r="A56" s="641" t="s">
        <v>32</v>
      </c>
      <c r="B56" s="641"/>
      <c r="C56" s="641"/>
      <c r="D56" s="238"/>
      <c r="E56" s="268">
        <f>SUM(E54:E55)</f>
        <v>0</v>
      </c>
      <c r="F56" s="268">
        <f aca="true" t="shared" si="19" ref="F56:P56">SUM(F54:F55)</f>
        <v>0</v>
      </c>
      <c r="G56" s="268">
        <f t="shared" si="19"/>
        <v>0</v>
      </c>
      <c r="H56" s="268">
        <f t="shared" si="19"/>
        <v>0</v>
      </c>
      <c r="I56" s="268">
        <f t="shared" si="19"/>
        <v>0</v>
      </c>
      <c r="J56" s="268">
        <f t="shared" si="19"/>
        <v>0</v>
      </c>
      <c r="K56" s="268">
        <f t="shared" si="19"/>
        <v>4</v>
      </c>
      <c r="L56" s="268">
        <f t="shared" si="19"/>
        <v>6</v>
      </c>
      <c r="M56" s="268">
        <f t="shared" si="19"/>
        <v>10</v>
      </c>
      <c r="N56" s="268">
        <f t="shared" si="19"/>
        <v>4</v>
      </c>
      <c r="O56" s="268">
        <f t="shared" si="19"/>
        <v>6</v>
      </c>
      <c r="P56" s="268">
        <f t="shared" si="19"/>
        <v>10</v>
      </c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</row>
    <row r="57" spans="1:53" s="254" customFormat="1" ht="12.75">
      <c r="A57" s="61"/>
      <c r="B57" s="61"/>
      <c r="C57" s="61"/>
      <c r="D57" s="61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</row>
    <row r="58" spans="1:53" s="254" customFormat="1" ht="13.5" thickBot="1">
      <c r="A58" s="61"/>
      <c r="B58" s="61"/>
      <c r="C58" s="61"/>
      <c r="D58" s="6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</row>
    <row r="59" spans="1:53" s="254" customFormat="1" ht="13.5" thickBot="1">
      <c r="A59" s="261" t="s">
        <v>45</v>
      </c>
      <c r="B59" s="356" t="s">
        <v>49</v>
      </c>
      <c r="C59" s="460" t="s">
        <v>9</v>
      </c>
      <c r="D59" s="240"/>
      <c r="E59" s="456" t="s">
        <v>15</v>
      </c>
      <c r="F59" s="241" t="s">
        <v>16</v>
      </c>
      <c r="G59" s="241" t="s">
        <v>17</v>
      </c>
      <c r="H59" s="241" t="s">
        <v>15</v>
      </c>
      <c r="I59" s="241" t="s">
        <v>16</v>
      </c>
      <c r="J59" s="241" t="s">
        <v>17</v>
      </c>
      <c r="K59" s="241" t="s">
        <v>15</v>
      </c>
      <c r="L59" s="241" t="s">
        <v>16</v>
      </c>
      <c r="M59" s="241" t="s">
        <v>17</v>
      </c>
      <c r="N59" s="241" t="s">
        <v>15</v>
      </c>
      <c r="O59" s="241" t="s">
        <v>16</v>
      </c>
      <c r="P59" s="241" t="s">
        <v>17</v>
      </c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</row>
    <row r="60" spans="1:53" s="254" customFormat="1" ht="13.5" thickBot="1">
      <c r="A60" s="31" t="s">
        <v>38</v>
      </c>
      <c r="B60" s="459" t="s">
        <v>19</v>
      </c>
      <c r="C60" s="173" t="s">
        <v>20</v>
      </c>
      <c r="D60" s="458"/>
      <c r="E60" s="457">
        <v>0</v>
      </c>
      <c r="F60" s="455">
        <v>0</v>
      </c>
      <c r="G60" s="455">
        <f>SUM(E60:F60)</f>
        <v>0</v>
      </c>
      <c r="H60" s="455">
        <v>0</v>
      </c>
      <c r="I60" s="455">
        <v>0</v>
      </c>
      <c r="J60" s="455">
        <f>SUM(H60:I60)</f>
        <v>0</v>
      </c>
      <c r="K60" s="455">
        <v>6</v>
      </c>
      <c r="L60" s="455">
        <v>8</v>
      </c>
      <c r="M60" s="300">
        <f>SUM(K60:L60)</f>
        <v>14</v>
      </c>
      <c r="N60" s="47">
        <f>SUM(H60,K60)</f>
        <v>6</v>
      </c>
      <c r="O60" s="47">
        <f>SUM(I60,L60)</f>
        <v>8</v>
      </c>
      <c r="P60" s="255">
        <f>SUM(N60:O60)</f>
        <v>14</v>
      </c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</row>
    <row r="61" spans="1:53" s="249" customFormat="1" ht="13.5" thickBot="1">
      <c r="A61" s="23" t="s">
        <v>153</v>
      </c>
      <c r="B61" s="40" t="s">
        <v>46</v>
      </c>
      <c r="C61" s="170" t="s">
        <v>20</v>
      </c>
      <c r="D61" s="461"/>
      <c r="E61" s="462">
        <v>0</v>
      </c>
      <c r="F61" s="91">
        <v>0</v>
      </c>
      <c r="G61" s="91">
        <f>SUM(E61:F61)</f>
        <v>0</v>
      </c>
      <c r="H61" s="91">
        <v>0</v>
      </c>
      <c r="I61" s="91">
        <v>0</v>
      </c>
      <c r="J61" s="91">
        <f>SUM(H61:I61)</f>
        <v>0</v>
      </c>
      <c r="K61" s="91">
        <v>0</v>
      </c>
      <c r="L61" s="91">
        <v>0</v>
      </c>
      <c r="M61" s="98">
        <f>SUM(K61:L61)</f>
        <v>0</v>
      </c>
      <c r="N61" s="47">
        <f>SUM(H61,K61)</f>
        <v>0</v>
      </c>
      <c r="O61" s="47">
        <f>SUM(I61,L61)</f>
        <v>0</v>
      </c>
      <c r="P61" s="255">
        <f>SUM(N61:O61)</f>
        <v>0</v>
      </c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</row>
    <row r="62" spans="1:53" s="299" customFormat="1" ht="13.5" thickBot="1">
      <c r="A62" s="643" t="s">
        <v>32</v>
      </c>
      <c r="B62" s="643"/>
      <c r="C62" s="643"/>
      <c r="D62" s="643"/>
      <c r="E62" s="297">
        <f>SUM(E60:E61)</f>
        <v>0</v>
      </c>
      <c r="F62" s="297">
        <f aca="true" t="shared" si="20" ref="F62:P62">SUM(F60:F61)</f>
        <v>0</v>
      </c>
      <c r="G62" s="297">
        <f t="shared" si="20"/>
        <v>0</v>
      </c>
      <c r="H62" s="297">
        <f t="shared" si="20"/>
        <v>0</v>
      </c>
      <c r="I62" s="297">
        <f t="shared" si="20"/>
        <v>0</v>
      </c>
      <c r="J62" s="297">
        <f t="shared" si="20"/>
        <v>0</v>
      </c>
      <c r="K62" s="297">
        <f t="shared" si="20"/>
        <v>6</v>
      </c>
      <c r="L62" s="297">
        <f t="shared" si="20"/>
        <v>8</v>
      </c>
      <c r="M62" s="297">
        <f t="shared" si="20"/>
        <v>14</v>
      </c>
      <c r="N62" s="297">
        <f t="shared" si="20"/>
        <v>6</v>
      </c>
      <c r="O62" s="297">
        <f t="shared" si="20"/>
        <v>8</v>
      </c>
      <c r="P62" s="297">
        <f t="shared" si="20"/>
        <v>14</v>
      </c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</row>
    <row r="63" spans="1:53" s="254" customFormat="1" ht="13.5" thickBot="1">
      <c r="A63" s="641" t="s">
        <v>47</v>
      </c>
      <c r="B63" s="641"/>
      <c r="C63" s="641"/>
      <c r="D63" s="644"/>
      <c r="E63" s="158">
        <f>SUM(E33,E56,E50,E62)</f>
        <v>570</v>
      </c>
      <c r="F63" s="158">
        <f aca="true" t="shared" si="21" ref="F63:P63">SUM(F33,F56,F50,F62)</f>
        <v>333</v>
      </c>
      <c r="G63" s="158">
        <f t="shared" si="21"/>
        <v>903</v>
      </c>
      <c r="H63" s="158">
        <f t="shared" si="21"/>
        <v>520</v>
      </c>
      <c r="I63" s="158">
        <f t="shared" si="21"/>
        <v>349</v>
      </c>
      <c r="J63" s="158">
        <f t="shared" si="21"/>
        <v>869</v>
      </c>
      <c r="K63" s="158">
        <f t="shared" si="21"/>
        <v>3363</v>
      </c>
      <c r="L63" s="158">
        <f t="shared" si="21"/>
        <v>2436</v>
      </c>
      <c r="M63" s="158">
        <f t="shared" si="21"/>
        <v>5799</v>
      </c>
      <c r="N63" s="158">
        <f t="shared" si="21"/>
        <v>3883</v>
      </c>
      <c r="O63" s="158">
        <f t="shared" si="21"/>
        <v>2785</v>
      </c>
      <c r="P63" s="158">
        <f t="shared" si="21"/>
        <v>6668</v>
      </c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</row>
    <row r="64" spans="1:53" s="254" customFormat="1" ht="12.75">
      <c r="A64" s="61"/>
      <c r="B64" s="61"/>
      <c r="C64" s="61"/>
      <c r="D64" s="61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</row>
    <row r="65" spans="1:53" s="254" customFormat="1" ht="13.5" thickBot="1">
      <c r="A65" s="61"/>
      <c r="B65" s="61"/>
      <c r="C65" s="61"/>
      <c r="D65" s="61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56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</row>
    <row r="66" spans="1:16" ht="13.5" thickBot="1">
      <c r="A66" s="645" t="s">
        <v>48</v>
      </c>
      <c r="B66" s="646"/>
      <c r="C66" s="646"/>
      <c r="D66" s="646"/>
      <c r="E66" s="646"/>
      <c r="F66" s="646"/>
      <c r="G66" s="647"/>
      <c r="H66" s="638" t="s">
        <v>6</v>
      </c>
      <c r="I66" s="639"/>
      <c r="J66" s="639"/>
      <c r="K66" s="639"/>
      <c r="L66" s="639"/>
      <c r="M66" s="639"/>
      <c r="N66" s="639"/>
      <c r="O66" s="639"/>
      <c r="P66" s="640"/>
    </row>
    <row r="67" spans="1:16" ht="13.5" thickBot="1">
      <c r="A67" s="454" t="s">
        <v>7</v>
      </c>
      <c r="B67" s="356" t="s">
        <v>49</v>
      </c>
      <c r="C67" s="261" t="s">
        <v>9</v>
      </c>
      <c r="D67" s="451"/>
      <c r="E67" s="650" t="s">
        <v>10</v>
      </c>
      <c r="F67" s="651"/>
      <c r="G67" s="652"/>
      <c r="H67" s="653" t="s">
        <v>11</v>
      </c>
      <c r="I67" s="651"/>
      <c r="J67" s="652"/>
      <c r="K67" s="650" t="s">
        <v>12</v>
      </c>
      <c r="L67" s="651"/>
      <c r="M67" s="652"/>
      <c r="N67" s="650" t="s">
        <v>13</v>
      </c>
      <c r="O67" s="651"/>
      <c r="P67" s="652"/>
    </row>
    <row r="68" spans="1:16" ht="13.5" thickBot="1">
      <c r="A68" s="261" t="s">
        <v>14</v>
      </c>
      <c r="B68" s="240"/>
      <c r="C68" s="240"/>
      <c r="D68" s="452"/>
      <c r="E68" s="453" t="s">
        <v>15</v>
      </c>
      <c r="F68" s="241" t="s">
        <v>16</v>
      </c>
      <c r="G68" s="241" t="s">
        <v>17</v>
      </c>
      <c r="H68" s="241" t="s">
        <v>15</v>
      </c>
      <c r="I68" s="241" t="s">
        <v>16</v>
      </c>
      <c r="J68" s="241" t="s">
        <v>17</v>
      </c>
      <c r="K68" s="241" t="s">
        <v>15</v>
      </c>
      <c r="L68" s="241" t="s">
        <v>16</v>
      </c>
      <c r="M68" s="241" t="s">
        <v>17</v>
      </c>
      <c r="N68" s="241" t="s">
        <v>15</v>
      </c>
      <c r="O68" s="241" t="s">
        <v>16</v>
      </c>
      <c r="P68" s="241" t="s">
        <v>17</v>
      </c>
    </row>
    <row r="69" spans="1:53" s="6" customFormat="1" ht="12.75">
      <c r="A69" s="544" t="s">
        <v>156</v>
      </c>
      <c r="B69" s="545" t="s">
        <v>51</v>
      </c>
      <c r="C69" s="546" t="s">
        <v>20</v>
      </c>
      <c r="D69" s="547"/>
      <c r="E69" s="548">
        <v>6</v>
      </c>
      <c r="F69" s="549">
        <v>18</v>
      </c>
      <c r="G69" s="550">
        <f aca="true" t="shared" si="22" ref="G69:G74">SUM(E69:F69)</f>
        <v>24</v>
      </c>
      <c r="H69" s="548">
        <v>8</v>
      </c>
      <c r="I69" s="548">
        <v>22</v>
      </c>
      <c r="J69" s="550">
        <f aca="true" t="shared" si="23" ref="J69:J74">SUM(H69:I69)</f>
        <v>30</v>
      </c>
      <c r="K69" s="548">
        <v>60</v>
      </c>
      <c r="L69" s="548">
        <v>143</v>
      </c>
      <c r="M69" s="550">
        <f aca="true" t="shared" si="24" ref="M69:M74">SUM(K69:L69)</f>
        <v>203</v>
      </c>
      <c r="N69" s="47">
        <f aca="true" t="shared" si="25" ref="N69:O74">SUM(H69,K69)</f>
        <v>68</v>
      </c>
      <c r="O69" s="47">
        <f t="shared" si="25"/>
        <v>165</v>
      </c>
      <c r="P69" s="551">
        <f aca="true" t="shared" si="26" ref="P69:P74">SUM(N69:O69)</f>
        <v>233</v>
      </c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</row>
    <row r="70" spans="1:53" s="6" customFormat="1" ht="25.5">
      <c r="A70" s="552" t="s">
        <v>176</v>
      </c>
      <c r="B70" s="553" t="s">
        <v>175</v>
      </c>
      <c r="C70" s="554" t="s">
        <v>20</v>
      </c>
      <c r="D70" s="555"/>
      <c r="E70" s="556">
        <v>0</v>
      </c>
      <c r="F70" s="557">
        <v>0</v>
      </c>
      <c r="G70" s="556">
        <f t="shared" si="22"/>
        <v>0</v>
      </c>
      <c r="H70" s="556">
        <v>0</v>
      </c>
      <c r="I70" s="556">
        <v>0</v>
      </c>
      <c r="J70" s="556">
        <f t="shared" si="23"/>
        <v>0</v>
      </c>
      <c r="K70" s="556">
        <v>277</v>
      </c>
      <c r="L70" s="556">
        <v>213</v>
      </c>
      <c r="M70" s="556">
        <f t="shared" si="24"/>
        <v>490</v>
      </c>
      <c r="N70" s="47">
        <f t="shared" si="25"/>
        <v>277</v>
      </c>
      <c r="O70" s="47">
        <f t="shared" si="25"/>
        <v>213</v>
      </c>
      <c r="P70" s="558">
        <f t="shared" si="26"/>
        <v>490</v>
      </c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</row>
    <row r="71" spans="1:53" s="6" customFormat="1" ht="12.75">
      <c r="A71" s="552" t="s">
        <v>50</v>
      </c>
      <c r="B71" s="553" t="s">
        <v>51</v>
      </c>
      <c r="C71" s="554" t="s">
        <v>20</v>
      </c>
      <c r="D71" s="555"/>
      <c r="E71" s="556">
        <v>264</v>
      </c>
      <c r="F71" s="557">
        <v>336</v>
      </c>
      <c r="G71" s="556">
        <f t="shared" si="22"/>
        <v>600</v>
      </c>
      <c r="H71" s="559">
        <v>69</v>
      </c>
      <c r="I71" s="559">
        <v>64</v>
      </c>
      <c r="J71" s="556">
        <f t="shared" si="23"/>
        <v>133</v>
      </c>
      <c r="K71" s="559">
        <v>486</v>
      </c>
      <c r="L71" s="559">
        <v>474</v>
      </c>
      <c r="M71" s="556">
        <f t="shared" si="24"/>
        <v>960</v>
      </c>
      <c r="N71" s="47">
        <f t="shared" si="25"/>
        <v>555</v>
      </c>
      <c r="O71" s="47">
        <f t="shared" si="25"/>
        <v>538</v>
      </c>
      <c r="P71" s="558">
        <f t="shared" si="26"/>
        <v>1093</v>
      </c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</row>
    <row r="72" spans="1:53" s="6" customFormat="1" ht="25.5">
      <c r="A72" s="560" t="s">
        <v>174</v>
      </c>
      <c r="B72" s="553" t="s">
        <v>173</v>
      </c>
      <c r="C72" s="554" t="s">
        <v>20</v>
      </c>
      <c r="D72" s="555"/>
      <c r="E72" s="556">
        <v>0</v>
      </c>
      <c r="F72" s="557">
        <v>0</v>
      </c>
      <c r="G72" s="556">
        <f t="shared" si="22"/>
        <v>0</v>
      </c>
      <c r="H72" s="556">
        <v>0</v>
      </c>
      <c r="I72" s="556">
        <v>0</v>
      </c>
      <c r="J72" s="556">
        <f t="shared" si="23"/>
        <v>0</v>
      </c>
      <c r="K72" s="556">
        <v>103</v>
      </c>
      <c r="L72" s="556">
        <v>43</v>
      </c>
      <c r="M72" s="556">
        <f t="shared" si="24"/>
        <v>146</v>
      </c>
      <c r="N72" s="47">
        <f t="shared" si="25"/>
        <v>103</v>
      </c>
      <c r="O72" s="47">
        <f t="shared" si="25"/>
        <v>43</v>
      </c>
      <c r="P72" s="558">
        <f t="shared" si="26"/>
        <v>146</v>
      </c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</row>
    <row r="73" spans="1:53" s="6" customFormat="1" ht="27" customHeight="1">
      <c r="A73" s="29" t="s">
        <v>52</v>
      </c>
      <c r="B73" s="30" t="s">
        <v>53</v>
      </c>
      <c r="C73" s="256" t="s">
        <v>20</v>
      </c>
      <c r="D73" s="526"/>
      <c r="E73" s="49">
        <v>86</v>
      </c>
      <c r="F73" s="561">
        <v>38</v>
      </c>
      <c r="G73" s="556">
        <f t="shared" si="22"/>
        <v>124</v>
      </c>
      <c r="H73" s="49">
        <v>55</v>
      </c>
      <c r="I73" s="49">
        <v>36</v>
      </c>
      <c r="J73" s="556">
        <f t="shared" si="23"/>
        <v>91</v>
      </c>
      <c r="K73" s="49">
        <v>219</v>
      </c>
      <c r="L73" s="49">
        <v>133</v>
      </c>
      <c r="M73" s="556">
        <f t="shared" si="24"/>
        <v>352</v>
      </c>
      <c r="N73" s="47">
        <f t="shared" si="25"/>
        <v>274</v>
      </c>
      <c r="O73" s="47">
        <f t="shared" si="25"/>
        <v>169</v>
      </c>
      <c r="P73" s="558">
        <f t="shared" si="26"/>
        <v>443</v>
      </c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</row>
    <row r="74" spans="1:53" s="6" customFormat="1" ht="27" customHeight="1" thickBot="1">
      <c r="A74" s="292" t="s">
        <v>52</v>
      </c>
      <c r="B74" s="44" t="s">
        <v>256</v>
      </c>
      <c r="C74" s="380" t="s">
        <v>118</v>
      </c>
      <c r="D74" s="381"/>
      <c r="E74" s="246">
        <v>7</v>
      </c>
      <c r="F74" s="382">
        <v>5</v>
      </c>
      <c r="G74" s="383">
        <f t="shared" si="22"/>
        <v>12</v>
      </c>
      <c r="H74" s="246">
        <v>10</v>
      </c>
      <c r="I74" s="246">
        <v>8</v>
      </c>
      <c r="J74" s="383">
        <f t="shared" si="23"/>
        <v>18</v>
      </c>
      <c r="K74" s="246">
        <v>144</v>
      </c>
      <c r="L74" s="246">
        <v>35</v>
      </c>
      <c r="M74" s="383">
        <f t="shared" si="24"/>
        <v>179</v>
      </c>
      <c r="N74" s="47">
        <f t="shared" si="25"/>
        <v>154</v>
      </c>
      <c r="O74" s="47">
        <f t="shared" si="25"/>
        <v>43</v>
      </c>
      <c r="P74" s="384">
        <f t="shared" si="26"/>
        <v>197</v>
      </c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</row>
    <row r="75" spans="1:16" ht="13.5" thickBot="1">
      <c r="A75" s="641" t="s">
        <v>32</v>
      </c>
      <c r="B75" s="641"/>
      <c r="C75" s="641"/>
      <c r="D75" s="644"/>
      <c r="E75" s="385">
        <f aca="true" t="shared" si="27" ref="E75:P75">SUM(E69:E74)</f>
        <v>363</v>
      </c>
      <c r="F75" s="385">
        <f t="shared" si="27"/>
        <v>397</v>
      </c>
      <c r="G75" s="385">
        <f t="shared" si="27"/>
        <v>760</v>
      </c>
      <c r="H75" s="385">
        <f t="shared" si="27"/>
        <v>142</v>
      </c>
      <c r="I75" s="385">
        <f t="shared" si="27"/>
        <v>130</v>
      </c>
      <c r="J75" s="385">
        <f t="shared" si="27"/>
        <v>272</v>
      </c>
      <c r="K75" s="385">
        <f t="shared" si="27"/>
        <v>1289</v>
      </c>
      <c r="L75" s="385">
        <f t="shared" si="27"/>
        <v>1041</v>
      </c>
      <c r="M75" s="385">
        <f t="shared" si="27"/>
        <v>2330</v>
      </c>
      <c r="N75" s="385">
        <f t="shared" si="27"/>
        <v>1431</v>
      </c>
      <c r="O75" s="385">
        <f t="shared" si="27"/>
        <v>1171</v>
      </c>
      <c r="P75" s="385">
        <f t="shared" si="27"/>
        <v>2602</v>
      </c>
    </row>
    <row r="76" spans="1:16" ht="12.75">
      <c r="A76" s="61"/>
      <c r="B76" s="61"/>
      <c r="C76" s="61"/>
      <c r="D76" s="61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</row>
    <row r="77" spans="1:16" ht="13.5" thickBot="1">
      <c r="A77" s="61"/>
      <c r="B77" s="61"/>
      <c r="C77" s="61"/>
      <c r="D77" s="61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</row>
    <row r="78" spans="1:16" ht="13.5" thickBot="1">
      <c r="A78" s="363" t="s">
        <v>43</v>
      </c>
      <c r="B78" s="356" t="s">
        <v>49</v>
      </c>
      <c r="C78" s="261" t="s">
        <v>9</v>
      </c>
      <c r="D78" s="275"/>
      <c r="E78" s="241" t="s">
        <v>15</v>
      </c>
      <c r="F78" s="241" t="s">
        <v>16</v>
      </c>
      <c r="G78" s="241" t="s">
        <v>17</v>
      </c>
      <c r="H78" s="241" t="s">
        <v>15</v>
      </c>
      <c r="I78" s="241" t="s">
        <v>16</v>
      </c>
      <c r="J78" s="241" t="s">
        <v>17</v>
      </c>
      <c r="K78" s="241" t="s">
        <v>15</v>
      </c>
      <c r="L78" s="241" t="s">
        <v>16</v>
      </c>
      <c r="M78" s="241" t="s">
        <v>17</v>
      </c>
      <c r="N78" s="241" t="s">
        <v>15</v>
      </c>
      <c r="O78" s="241" t="s">
        <v>16</v>
      </c>
      <c r="P78" s="241" t="s">
        <v>17</v>
      </c>
    </row>
    <row r="79" spans="1:16" ht="12.75">
      <c r="A79" s="27" t="s">
        <v>54</v>
      </c>
      <c r="B79" s="28" t="s">
        <v>51</v>
      </c>
      <c r="C79" s="173" t="s">
        <v>20</v>
      </c>
      <c r="D79" s="86"/>
      <c r="E79" s="110">
        <v>0</v>
      </c>
      <c r="F79" s="105">
        <v>0</v>
      </c>
      <c r="G79" s="105">
        <f>SUM(E79:F79)</f>
        <v>0</v>
      </c>
      <c r="H79" s="105">
        <v>0</v>
      </c>
      <c r="I79" s="105">
        <v>0</v>
      </c>
      <c r="J79" s="105">
        <f>SUM(H79:I79)</f>
        <v>0</v>
      </c>
      <c r="K79" s="105">
        <v>0</v>
      </c>
      <c r="L79" s="105">
        <v>0</v>
      </c>
      <c r="M79" s="105">
        <f>SUM(K79:L79)</f>
        <v>0</v>
      </c>
      <c r="N79" s="47">
        <f>SUM(H79,K79)</f>
        <v>0</v>
      </c>
      <c r="O79" s="47">
        <f>SUM(I79,L79)</f>
        <v>0</v>
      </c>
      <c r="P79" s="96">
        <f>SUM(N79:O79)</f>
        <v>0</v>
      </c>
    </row>
    <row r="80" spans="1:16" ht="25.5">
      <c r="A80" s="29" t="s">
        <v>55</v>
      </c>
      <c r="B80" s="30" t="s">
        <v>51</v>
      </c>
      <c r="C80" s="256" t="s">
        <v>20</v>
      </c>
      <c r="D80" s="41"/>
      <c r="E80" s="189">
        <v>0</v>
      </c>
      <c r="F80" s="38">
        <v>0</v>
      </c>
      <c r="G80" s="38">
        <f>SUM(E80:F80)</f>
        <v>0</v>
      </c>
      <c r="H80" s="38">
        <v>0</v>
      </c>
      <c r="I80" s="38">
        <v>0</v>
      </c>
      <c r="J80" s="38">
        <f>SUM(H80:I80)</f>
        <v>0</v>
      </c>
      <c r="K80" s="38">
        <v>0</v>
      </c>
      <c r="L80" s="38">
        <v>0</v>
      </c>
      <c r="M80" s="38">
        <f aca="true" t="shared" si="28" ref="M80:M89">SUM(K80:L80)</f>
        <v>0</v>
      </c>
      <c r="N80" s="47">
        <f aca="true" t="shared" si="29" ref="N80:N89">SUM(H80,K80)</f>
        <v>0</v>
      </c>
      <c r="O80" s="47">
        <f aca="true" t="shared" si="30" ref="O80:O89">SUM(I80,L80)</f>
        <v>0</v>
      </c>
      <c r="P80" s="39">
        <f>SUM(N80:O80)</f>
        <v>0</v>
      </c>
    </row>
    <row r="81" spans="1:16" ht="12.75">
      <c r="A81" s="29" t="s">
        <v>56</v>
      </c>
      <c r="B81" s="30" t="s">
        <v>51</v>
      </c>
      <c r="C81" s="256" t="s">
        <v>20</v>
      </c>
      <c r="D81" s="41"/>
      <c r="E81" s="189">
        <v>5</v>
      </c>
      <c r="F81" s="38">
        <v>5</v>
      </c>
      <c r="G81" s="38">
        <f>SUM(E81:F81)</f>
        <v>10</v>
      </c>
      <c r="H81" s="38">
        <v>3</v>
      </c>
      <c r="I81" s="38">
        <v>2</v>
      </c>
      <c r="J81" s="38">
        <f>SUM(H81:I81)</f>
        <v>5</v>
      </c>
      <c r="K81" s="38">
        <v>0</v>
      </c>
      <c r="L81" s="38">
        <v>0</v>
      </c>
      <c r="M81" s="38">
        <f t="shared" si="28"/>
        <v>0</v>
      </c>
      <c r="N81" s="47">
        <f t="shared" si="29"/>
        <v>3</v>
      </c>
      <c r="O81" s="47">
        <f t="shared" si="30"/>
        <v>2</v>
      </c>
      <c r="P81" s="39">
        <f aca="true" t="shared" si="31" ref="P81:P89">SUM(N81:O81)</f>
        <v>5</v>
      </c>
    </row>
    <row r="82" spans="1:16" ht="12.75">
      <c r="A82" s="29" t="s">
        <v>57</v>
      </c>
      <c r="B82" s="30" t="s">
        <v>51</v>
      </c>
      <c r="C82" s="256" t="s">
        <v>20</v>
      </c>
      <c r="D82" s="41"/>
      <c r="E82" s="189">
        <v>4</v>
      </c>
      <c r="F82" s="38">
        <v>3</v>
      </c>
      <c r="G82" s="38">
        <f aca="true" t="shared" si="32" ref="G82:G88">SUM(E82:F82)</f>
        <v>7</v>
      </c>
      <c r="H82" s="38">
        <v>3</v>
      </c>
      <c r="I82" s="38">
        <v>1</v>
      </c>
      <c r="J82" s="38">
        <f aca="true" t="shared" si="33" ref="J82:J87">SUM(H82:I82)</f>
        <v>4</v>
      </c>
      <c r="K82" s="38">
        <v>0</v>
      </c>
      <c r="L82" s="38">
        <v>0</v>
      </c>
      <c r="M82" s="38">
        <f t="shared" si="28"/>
        <v>0</v>
      </c>
      <c r="N82" s="47">
        <f t="shared" si="29"/>
        <v>3</v>
      </c>
      <c r="O82" s="47">
        <f t="shared" si="30"/>
        <v>1</v>
      </c>
      <c r="P82" s="39">
        <f t="shared" si="31"/>
        <v>4</v>
      </c>
    </row>
    <row r="83" spans="1:16" ht="12.75">
      <c r="A83" s="29" t="s">
        <v>58</v>
      </c>
      <c r="B83" s="30" t="s">
        <v>51</v>
      </c>
      <c r="C83" s="256" t="s">
        <v>20</v>
      </c>
      <c r="D83" s="41"/>
      <c r="E83" s="189">
        <v>3</v>
      </c>
      <c r="F83" s="38">
        <v>3</v>
      </c>
      <c r="G83" s="38">
        <f t="shared" si="32"/>
        <v>6</v>
      </c>
      <c r="H83" s="38">
        <v>2</v>
      </c>
      <c r="I83" s="38">
        <v>1</v>
      </c>
      <c r="J83" s="38">
        <f>SUM(H83:I83)</f>
        <v>3</v>
      </c>
      <c r="K83" s="38">
        <v>0</v>
      </c>
      <c r="L83" s="38">
        <v>0</v>
      </c>
      <c r="M83" s="38">
        <f>SUM(K83:L83)</f>
        <v>0</v>
      </c>
      <c r="N83" s="47">
        <f t="shared" si="29"/>
        <v>2</v>
      </c>
      <c r="O83" s="47">
        <f t="shared" si="30"/>
        <v>1</v>
      </c>
      <c r="P83" s="39">
        <f t="shared" si="31"/>
        <v>3</v>
      </c>
    </row>
    <row r="84" spans="1:16" ht="12.75">
      <c r="A84" s="29" t="s">
        <v>59</v>
      </c>
      <c r="B84" s="30" t="s">
        <v>51</v>
      </c>
      <c r="C84" s="256" t="s">
        <v>20</v>
      </c>
      <c r="D84" s="41"/>
      <c r="E84" s="189">
        <v>1</v>
      </c>
      <c r="F84" s="38">
        <v>1</v>
      </c>
      <c r="G84" s="38">
        <f t="shared" si="32"/>
        <v>2</v>
      </c>
      <c r="H84" s="38">
        <v>1</v>
      </c>
      <c r="I84" s="38">
        <v>1</v>
      </c>
      <c r="J84" s="38">
        <f t="shared" si="33"/>
        <v>2</v>
      </c>
      <c r="K84" s="38">
        <v>0</v>
      </c>
      <c r="L84" s="38">
        <v>0</v>
      </c>
      <c r="M84" s="38">
        <f>SUM(K84:L84)</f>
        <v>0</v>
      </c>
      <c r="N84" s="47">
        <f t="shared" si="29"/>
        <v>1</v>
      </c>
      <c r="O84" s="47">
        <f t="shared" si="30"/>
        <v>1</v>
      </c>
      <c r="P84" s="96">
        <f t="shared" si="31"/>
        <v>2</v>
      </c>
    </row>
    <row r="85" spans="1:53" s="6" customFormat="1" ht="12.75">
      <c r="A85" s="29" t="s">
        <v>60</v>
      </c>
      <c r="B85" s="30" t="s">
        <v>51</v>
      </c>
      <c r="C85" s="256" t="s">
        <v>20</v>
      </c>
      <c r="D85" s="41"/>
      <c r="E85" s="189">
        <v>0</v>
      </c>
      <c r="F85" s="38">
        <v>0</v>
      </c>
      <c r="G85" s="38">
        <f>SUM(E85:F85)</f>
        <v>0</v>
      </c>
      <c r="H85" s="38">
        <v>0</v>
      </c>
      <c r="I85" s="38">
        <v>0</v>
      </c>
      <c r="J85" s="38">
        <f>SUM(H85:I85)</f>
        <v>0</v>
      </c>
      <c r="K85" s="38">
        <v>0</v>
      </c>
      <c r="L85" s="38">
        <v>0</v>
      </c>
      <c r="M85" s="38">
        <f>SUM(K85:L85)</f>
        <v>0</v>
      </c>
      <c r="N85" s="47">
        <f t="shared" si="29"/>
        <v>0</v>
      </c>
      <c r="O85" s="47">
        <f t="shared" si="30"/>
        <v>0</v>
      </c>
      <c r="P85" s="39">
        <f>SUM(N85:O85)</f>
        <v>0</v>
      </c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</row>
    <row r="86" spans="1:53" s="6" customFormat="1" ht="12.75">
      <c r="A86" s="531" t="s">
        <v>240</v>
      </c>
      <c r="B86" s="30" t="s">
        <v>51</v>
      </c>
      <c r="C86" s="256" t="s">
        <v>20</v>
      </c>
      <c r="D86" s="41"/>
      <c r="E86" s="189">
        <v>0</v>
      </c>
      <c r="F86" s="38">
        <v>0</v>
      </c>
      <c r="G86" s="38">
        <f>SUM(E86:F86)</f>
        <v>0</v>
      </c>
      <c r="H86" s="38">
        <v>0</v>
      </c>
      <c r="I86" s="38">
        <v>0</v>
      </c>
      <c r="J86" s="38">
        <f>SUM(H86:I86)</f>
        <v>0</v>
      </c>
      <c r="K86" s="38">
        <v>0</v>
      </c>
      <c r="L86" s="38">
        <v>0</v>
      </c>
      <c r="M86" s="38">
        <f t="shared" si="28"/>
        <v>0</v>
      </c>
      <c r="N86" s="47">
        <f t="shared" si="29"/>
        <v>0</v>
      </c>
      <c r="O86" s="47">
        <f t="shared" si="30"/>
        <v>0</v>
      </c>
      <c r="P86" s="39">
        <f t="shared" si="31"/>
        <v>0</v>
      </c>
      <c r="Q86" s="303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</row>
    <row r="87" spans="1:53" s="6" customFormat="1" ht="12.75">
      <c r="A87" s="29" t="s">
        <v>61</v>
      </c>
      <c r="B87" s="30" t="s">
        <v>51</v>
      </c>
      <c r="C87" s="256" t="s">
        <v>20</v>
      </c>
      <c r="D87" s="41"/>
      <c r="E87" s="189">
        <v>5</v>
      </c>
      <c r="F87" s="38">
        <v>3</v>
      </c>
      <c r="G87" s="38">
        <f>SUM(E87:F87)</f>
        <v>8</v>
      </c>
      <c r="H87" s="38">
        <v>4</v>
      </c>
      <c r="I87" s="38">
        <v>1</v>
      </c>
      <c r="J87" s="38">
        <f t="shared" si="33"/>
        <v>5</v>
      </c>
      <c r="K87" s="38">
        <v>0</v>
      </c>
      <c r="L87" s="38">
        <v>0</v>
      </c>
      <c r="M87" s="38">
        <f>SUM(K87:L87)</f>
        <v>0</v>
      </c>
      <c r="N87" s="47">
        <f t="shared" si="29"/>
        <v>4</v>
      </c>
      <c r="O87" s="47">
        <f t="shared" si="30"/>
        <v>1</v>
      </c>
      <c r="P87" s="39">
        <f>SUM(N87:O87)</f>
        <v>5</v>
      </c>
      <c r="Q87" s="303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</row>
    <row r="88" spans="1:53" s="6" customFormat="1" ht="25.5">
      <c r="A88" s="29" t="s">
        <v>62</v>
      </c>
      <c r="B88" s="30" t="s">
        <v>53</v>
      </c>
      <c r="C88" s="256" t="s">
        <v>20</v>
      </c>
      <c r="D88" s="41"/>
      <c r="E88" s="189">
        <v>0</v>
      </c>
      <c r="F88" s="38">
        <v>0</v>
      </c>
      <c r="G88" s="38">
        <f t="shared" si="32"/>
        <v>0</v>
      </c>
      <c r="H88" s="38">
        <v>0</v>
      </c>
      <c r="I88" s="38">
        <v>0</v>
      </c>
      <c r="J88" s="38">
        <f>SUM(H88:I88)</f>
        <v>0</v>
      </c>
      <c r="K88" s="38">
        <v>0</v>
      </c>
      <c r="L88" s="38">
        <v>0</v>
      </c>
      <c r="M88" s="38">
        <f>SUM(K88:L88)</f>
        <v>0</v>
      </c>
      <c r="N88" s="47">
        <f t="shared" si="29"/>
        <v>0</v>
      </c>
      <c r="O88" s="47">
        <f t="shared" si="30"/>
        <v>0</v>
      </c>
      <c r="P88" s="39">
        <f>SUM(N88:O88)</f>
        <v>0</v>
      </c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</row>
    <row r="89" spans="1:53" s="6" customFormat="1" ht="13.5" thickBot="1">
      <c r="A89" s="23" t="s">
        <v>63</v>
      </c>
      <c r="B89" s="16" t="s">
        <v>51</v>
      </c>
      <c r="C89" s="532" t="s">
        <v>20</v>
      </c>
      <c r="D89" s="9"/>
      <c r="E89" s="269">
        <v>0</v>
      </c>
      <c r="F89" s="105">
        <v>0</v>
      </c>
      <c r="G89" s="35">
        <f>SUM(E89:F89)</f>
        <v>0</v>
      </c>
      <c r="H89" s="105">
        <v>0</v>
      </c>
      <c r="I89" s="105">
        <v>0</v>
      </c>
      <c r="J89" s="35">
        <f>SUM(H89:I89)</f>
        <v>0</v>
      </c>
      <c r="K89" s="105">
        <v>0</v>
      </c>
      <c r="L89" s="105">
        <v>0</v>
      </c>
      <c r="M89" s="105">
        <f t="shared" si="28"/>
        <v>0</v>
      </c>
      <c r="N89" s="47">
        <f t="shared" si="29"/>
        <v>0</v>
      </c>
      <c r="O89" s="47">
        <f t="shared" si="30"/>
        <v>0</v>
      </c>
      <c r="P89" s="99">
        <f t="shared" si="31"/>
        <v>0</v>
      </c>
      <c r="Q89" s="303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</row>
    <row r="90" spans="1:16" ht="13.5" thickBot="1">
      <c r="A90" s="641" t="s">
        <v>32</v>
      </c>
      <c r="B90" s="641"/>
      <c r="C90" s="641"/>
      <c r="D90" s="644"/>
      <c r="E90" s="273">
        <f>SUM(E79:E89)</f>
        <v>18</v>
      </c>
      <c r="F90" s="273">
        <f aca="true" t="shared" si="34" ref="F90:P90">SUM(F79:F89)</f>
        <v>15</v>
      </c>
      <c r="G90" s="273">
        <f t="shared" si="34"/>
        <v>33</v>
      </c>
      <c r="H90" s="273">
        <f t="shared" si="34"/>
        <v>13</v>
      </c>
      <c r="I90" s="273">
        <f t="shared" si="34"/>
        <v>6</v>
      </c>
      <c r="J90" s="273">
        <f t="shared" si="34"/>
        <v>19</v>
      </c>
      <c r="K90" s="273">
        <f t="shared" si="34"/>
        <v>0</v>
      </c>
      <c r="L90" s="273">
        <f t="shared" si="34"/>
        <v>0</v>
      </c>
      <c r="M90" s="273">
        <f t="shared" si="34"/>
        <v>0</v>
      </c>
      <c r="N90" s="273">
        <f t="shared" si="34"/>
        <v>13</v>
      </c>
      <c r="O90" s="273">
        <f t="shared" si="34"/>
        <v>6</v>
      </c>
      <c r="P90" s="273">
        <f t="shared" si="34"/>
        <v>19</v>
      </c>
    </row>
    <row r="91" spans="1:16" ht="12.75">
      <c r="A91" s="61"/>
      <c r="B91" s="61"/>
      <c r="C91" s="61"/>
      <c r="D91" s="61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</row>
    <row r="92" spans="1:16" ht="12.75">
      <c r="A92" s="61"/>
      <c r="B92" s="61"/>
      <c r="C92" s="61"/>
      <c r="D92" s="61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</row>
    <row r="93" spans="1:16" ht="12.75">
      <c r="A93" s="61"/>
      <c r="B93" s="61"/>
      <c r="C93" s="61"/>
      <c r="D93" s="61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</row>
    <row r="94" spans="1:16" ht="12.75">
      <c r="A94" s="61"/>
      <c r="B94" s="61"/>
      <c r="C94" s="61"/>
      <c r="D94" s="61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</row>
    <row r="95" spans="1:16" ht="12.75">
      <c r="A95" s="61"/>
      <c r="B95" s="61"/>
      <c r="C95" s="61"/>
      <c r="D95" s="61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</row>
    <row r="96" spans="1:16" ht="13.5" thickBot="1">
      <c r="A96" s="61"/>
      <c r="B96" s="61"/>
      <c r="C96" s="61"/>
      <c r="D96" s="61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</row>
    <row r="97" spans="1:16" ht="13.5" thickBot="1">
      <c r="A97" s="156" t="s">
        <v>33</v>
      </c>
      <c r="B97" s="356" t="s">
        <v>49</v>
      </c>
      <c r="C97" s="261" t="s">
        <v>9</v>
      </c>
      <c r="D97" s="410"/>
      <c r="E97" s="208" t="s">
        <v>15</v>
      </c>
      <c r="F97" s="208" t="s">
        <v>16</v>
      </c>
      <c r="G97" s="208" t="s">
        <v>17</v>
      </c>
      <c r="H97" s="208" t="s">
        <v>15</v>
      </c>
      <c r="I97" s="208" t="s">
        <v>16</v>
      </c>
      <c r="J97" s="208" t="s">
        <v>17</v>
      </c>
      <c r="K97" s="208" t="s">
        <v>15</v>
      </c>
      <c r="L97" s="208" t="s">
        <v>16</v>
      </c>
      <c r="M97" s="208" t="s">
        <v>17</v>
      </c>
      <c r="N97" s="153" t="s">
        <v>15</v>
      </c>
      <c r="O97" s="153" t="s">
        <v>16</v>
      </c>
      <c r="P97" s="208" t="s">
        <v>17</v>
      </c>
    </row>
    <row r="98" spans="1:16" ht="12.75">
      <c r="A98" s="449" t="s">
        <v>181</v>
      </c>
      <c r="B98" s="209" t="s">
        <v>51</v>
      </c>
      <c r="C98" s="210" t="s">
        <v>20</v>
      </c>
      <c r="D98" s="41"/>
      <c r="E98" s="188">
        <v>0</v>
      </c>
      <c r="F98" s="103">
        <v>0</v>
      </c>
      <c r="G98" s="103">
        <f>SUM(E98:F98)</f>
        <v>0</v>
      </c>
      <c r="H98" s="103">
        <v>0</v>
      </c>
      <c r="I98" s="103">
        <v>0</v>
      </c>
      <c r="J98" s="103">
        <f>SUM(H98:I98)</f>
        <v>0</v>
      </c>
      <c r="K98" s="24">
        <v>0</v>
      </c>
      <c r="L98" s="24">
        <v>0</v>
      </c>
      <c r="M98" s="103">
        <f>SUM(K98:L98)</f>
        <v>0</v>
      </c>
      <c r="N98" s="47">
        <f>SUM(H98,K98)</f>
        <v>0</v>
      </c>
      <c r="O98" s="47">
        <f>SUM(I98,L98)</f>
        <v>0</v>
      </c>
      <c r="P98" s="34">
        <f>SUM(N98:O98)</f>
        <v>0</v>
      </c>
    </row>
    <row r="99" spans="1:53" s="6" customFormat="1" ht="26.25" customHeight="1" thickBot="1">
      <c r="A99" s="435" t="s">
        <v>221</v>
      </c>
      <c r="B99" s="360" t="s">
        <v>53</v>
      </c>
      <c r="C99" s="361" t="s">
        <v>20</v>
      </c>
      <c r="D99" s="9"/>
      <c r="E99" s="364">
        <v>0</v>
      </c>
      <c r="F99" s="306">
        <v>0</v>
      </c>
      <c r="G99" s="230">
        <f>SUM(E99:F99)</f>
        <v>0</v>
      </c>
      <c r="H99" s="365">
        <v>0</v>
      </c>
      <c r="I99" s="365">
        <v>0</v>
      </c>
      <c r="J99" s="230">
        <f>SUM(H99:I99)</f>
        <v>0</v>
      </c>
      <c r="K99" s="365">
        <v>8</v>
      </c>
      <c r="L99" s="365">
        <v>7</v>
      </c>
      <c r="M99" s="230">
        <f>SUM(K99:L99)</f>
        <v>15</v>
      </c>
      <c r="N99" s="47">
        <f>SUM(H99,K99)</f>
        <v>8</v>
      </c>
      <c r="O99" s="47">
        <f>SUM(I99,L99)</f>
        <v>7</v>
      </c>
      <c r="P99" s="366">
        <f>SUM(N99:O99)</f>
        <v>15</v>
      </c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</row>
    <row r="100" spans="1:16" ht="13.5" thickBot="1">
      <c r="A100" s="686" t="s">
        <v>32</v>
      </c>
      <c r="B100" s="687"/>
      <c r="C100" s="687"/>
      <c r="D100" s="688"/>
      <c r="E100" s="386">
        <f>SUM(E98:E99)</f>
        <v>0</v>
      </c>
      <c r="F100" s="386">
        <f aca="true" t="shared" si="35" ref="F100:P100">SUM(F98:F99)</f>
        <v>0</v>
      </c>
      <c r="G100" s="386">
        <f t="shared" si="35"/>
        <v>0</v>
      </c>
      <c r="H100" s="386">
        <f t="shared" si="35"/>
        <v>0</v>
      </c>
      <c r="I100" s="386">
        <f t="shared" si="35"/>
        <v>0</v>
      </c>
      <c r="J100" s="386">
        <f t="shared" si="35"/>
        <v>0</v>
      </c>
      <c r="K100" s="386">
        <f t="shared" si="35"/>
        <v>8</v>
      </c>
      <c r="L100" s="386">
        <f t="shared" si="35"/>
        <v>7</v>
      </c>
      <c r="M100" s="386">
        <f t="shared" si="35"/>
        <v>15</v>
      </c>
      <c r="N100" s="386">
        <f t="shared" si="35"/>
        <v>8</v>
      </c>
      <c r="O100" s="386">
        <f t="shared" si="35"/>
        <v>7</v>
      </c>
      <c r="P100" s="159">
        <f t="shared" si="35"/>
        <v>15</v>
      </c>
    </row>
    <row r="101" spans="1:16" ht="13.5" thickBot="1">
      <c r="A101" s="689" t="s">
        <v>47</v>
      </c>
      <c r="B101" s="690"/>
      <c r="C101" s="690"/>
      <c r="D101" s="691"/>
      <c r="E101" s="387">
        <f>SUM(E75,E90,E100)</f>
        <v>381</v>
      </c>
      <c r="F101" s="387">
        <f aca="true" t="shared" si="36" ref="F101:P101">SUM(F75,F90,F100)</f>
        <v>412</v>
      </c>
      <c r="G101" s="387">
        <f t="shared" si="36"/>
        <v>793</v>
      </c>
      <c r="H101" s="387">
        <f t="shared" si="36"/>
        <v>155</v>
      </c>
      <c r="I101" s="387">
        <f t="shared" si="36"/>
        <v>136</v>
      </c>
      <c r="J101" s="387">
        <f>SUM(J75,J90,J100)</f>
        <v>291</v>
      </c>
      <c r="K101" s="387">
        <f t="shared" si="36"/>
        <v>1297</v>
      </c>
      <c r="L101" s="387">
        <f t="shared" si="36"/>
        <v>1048</v>
      </c>
      <c r="M101" s="387">
        <f t="shared" si="36"/>
        <v>2345</v>
      </c>
      <c r="N101" s="387">
        <f t="shared" si="36"/>
        <v>1452</v>
      </c>
      <c r="O101" s="387">
        <f t="shared" si="36"/>
        <v>1184</v>
      </c>
      <c r="P101" s="387">
        <f t="shared" si="36"/>
        <v>2636</v>
      </c>
    </row>
    <row r="102" ht="15.75" thickBot="1">
      <c r="A102" s="76"/>
    </row>
    <row r="103" spans="1:16" ht="13.5" thickBot="1">
      <c r="A103" s="629" t="s">
        <v>65</v>
      </c>
      <c r="B103" s="629"/>
      <c r="C103" s="629"/>
      <c r="D103" s="629"/>
      <c r="E103" s="629"/>
      <c r="F103" s="629"/>
      <c r="G103" s="629"/>
      <c r="H103" s="630" t="s">
        <v>6</v>
      </c>
      <c r="I103" s="630"/>
      <c r="J103" s="630"/>
      <c r="K103" s="630"/>
      <c r="L103" s="630"/>
      <c r="M103" s="630"/>
      <c r="N103" s="630"/>
      <c r="O103" s="630"/>
      <c r="P103" s="630"/>
    </row>
    <row r="104" spans="1:16" ht="13.5" thickBot="1">
      <c r="A104" s="261" t="s">
        <v>7</v>
      </c>
      <c r="B104" s="356" t="s">
        <v>49</v>
      </c>
      <c r="C104" s="261" t="s">
        <v>9</v>
      </c>
      <c r="D104" s="239"/>
      <c r="E104" s="636" t="s">
        <v>10</v>
      </c>
      <c r="F104" s="636"/>
      <c r="G104" s="636"/>
      <c r="H104" s="637" t="s">
        <v>11</v>
      </c>
      <c r="I104" s="636"/>
      <c r="J104" s="636"/>
      <c r="K104" s="636" t="s">
        <v>12</v>
      </c>
      <c r="L104" s="636"/>
      <c r="M104" s="636"/>
      <c r="N104" s="636" t="s">
        <v>13</v>
      </c>
      <c r="O104" s="636"/>
      <c r="P104" s="636"/>
    </row>
    <row r="105" spans="1:16" ht="13.5" thickBot="1">
      <c r="A105" s="261" t="s">
        <v>14</v>
      </c>
      <c r="B105" s="240"/>
      <c r="C105" s="240"/>
      <c r="D105" s="239"/>
      <c r="E105" s="241" t="s">
        <v>15</v>
      </c>
      <c r="F105" s="241" t="s">
        <v>16</v>
      </c>
      <c r="G105" s="241" t="s">
        <v>17</v>
      </c>
      <c r="H105" s="241" t="s">
        <v>15</v>
      </c>
      <c r="I105" s="241" t="s">
        <v>16</v>
      </c>
      <c r="J105" s="241" t="s">
        <v>17</v>
      </c>
      <c r="K105" s="241" t="s">
        <v>15</v>
      </c>
      <c r="L105" s="241" t="s">
        <v>16</v>
      </c>
      <c r="M105" s="241" t="s">
        <v>17</v>
      </c>
      <c r="N105" s="241" t="s">
        <v>15</v>
      </c>
      <c r="O105" s="241" t="s">
        <v>16</v>
      </c>
      <c r="P105" s="241" t="s">
        <v>17</v>
      </c>
    </row>
    <row r="106" spans="1:53" s="6" customFormat="1" ht="12.75">
      <c r="A106" s="562" t="s">
        <v>24</v>
      </c>
      <c r="B106" s="563" t="s">
        <v>66</v>
      </c>
      <c r="C106" s="102" t="s">
        <v>67</v>
      </c>
      <c r="D106" s="187"/>
      <c r="E106" s="188">
        <v>13</v>
      </c>
      <c r="F106" s="103">
        <v>17</v>
      </c>
      <c r="G106" s="300">
        <f>SUM(E106:F106)</f>
        <v>30</v>
      </c>
      <c r="H106" s="103">
        <v>13</v>
      </c>
      <c r="I106" s="103">
        <v>18</v>
      </c>
      <c r="J106" s="300">
        <f>SUM(H106:I106)</f>
        <v>31</v>
      </c>
      <c r="K106" s="103">
        <v>64</v>
      </c>
      <c r="L106" s="103">
        <v>85</v>
      </c>
      <c r="M106" s="103">
        <f>SUM(K106:L106)</f>
        <v>149</v>
      </c>
      <c r="N106" s="47">
        <f>SUM(H106,K106)</f>
        <v>77</v>
      </c>
      <c r="O106" s="47">
        <f>SUM(I106,L106)</f>
        <v>103</v>
      </c>
      <c r="P106" s="564">
        <f aca="true" t="shared" si="37" ref="P106:P115">SUM(N106:O106)</f>
        <v>180</v>
      </c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</row>
    <row r="107" spans="1:16" ht="25.5">
      <c r="A107" s="10" t="s">
        <v>68</v>
      </c>
      <c r="B107" s="33" t="s">
        <v>165</v>
      </c>
      <c r="C107" s="7" t="s">
        <v>67</v>
      </c>
      <c r="D107" s="41"/>
      <c r="E107" s="189">
        <v>0</v>
      </c>
      <c r="F107" s="38">
        <v>0</v>
      </c>
      <c r="G107" s="38">
        <f>SUM(E107:F107)</f>
        <v>0</v>
      </c>
      <c r="H107" s="38">
        <v>0</v>
      </c>
      <c r="I107" s="38">
        <v>0</v>
      </c>
      <c r="J107" s="38">
        <f aca="true" t="shared" si="38" ref="J107:J115">SUM(H107:I107)</f>
        <v>0</v>
      </c>
      <c r="K107" s="38">
        <v>17</v>
      </c>
      <c r="L107" s="38">
        <v>17</v>
      </c>
      <c r="M107" s="35">
        <f aca="true" t="shared" si="39" ref="M107:M115">SUM(K107:L107)</f>
        <v>34</v>
      </c>
      <c r="N107" s="47">
        <f aca="true" t="shared" si="40" ref="N107:N115">SUM(H107,K107)</f>
        <v>17</v>
      </c>
      <c r="O107" s="47">
        <f aca="true" t="shared" si="41" ref="O107:O114">SUM(I107,L107)</f>
        <v>17</v>
      </c>
      <c r="P107" s="39">
        <f t="shared" si="37"/>
        <v>34</v>
      </c>
    </row>
    <row r="108" spans="1:53" s="6" customFormat="1" ht="12.75">
      <c r="A108" s="10" t="s">
        <v>69</v>
      </c>
      <c r="B108" s="30" t="s">
        <v>70</v>
      </c>
      <c r="C108" s="8" t="s">
        <v>67</v>
      </c>
      <c r="D108" s="41"/>
      <c r="E108" s="189">
        <v>0</v>
      </c>
      <c r="F108" s="38">
        <v>0</v>
      </c>
      <c r="G108" s="38">
        <f aca="true" t="shared" si="42" ref="G108:G114">SUM(E108:F108)</f>
        <v>0</v>
      </c>
      <c r="H108" s="38">
        <v>57</v>
      </c>
      <c r="I108" s="38">
        <v>60</v>
      </c>
      <c r="J108" s="38">
        <f t="shared" si="38"/>
        <v>117</v>
      </c>
      <c r="K108" s="38">
        <v>504</v>
      </c>
      <c r="L108" s="38">
        <v>569</v>
      </c>
      <c r="M108" s="35">
        <f t="shared" si="39"/>
        <v>1073</v>
      </c>
      <c r="N108" s="47">
        <f t="shared" si="40"/>
        <v>561</v>
      </c>
      <c r="O108" s="47">
        <f t="shared" si="41"/>
        <v>629</v>
      </c>
      <c r="P108" s="39">
        <f t="shared" si="37"/>
        <v>1190</v>
      </c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</row>
    <row r="109" spans="1:53" s="6" customFormat="1" ht="25.5">
      <c r="A109" s="11" t="s">
        <v>224</v>
      </c>
      <c r="B109" s="16" t="s">
        <v>71</v>
      </c>
      <c r="C109" s="7" t="s">
        <v>67</v>
      </c>
      <c r="D109" s="9"/>
      <c r="E109" s="189">
        <v>0</v>
      </c>
      <c r="F109" s="38">
        <v>0</v>
      </c>
      <c r="G109" s="38">
        <f t="shared" si="42"/>
        <v>0</v>
      </c>
      <c r="H109" s="38">
        <v>0</v>
      </c>
      <c r="I109" s="38">
        <v>0</v>
      </c>
      <c r="J109" s="38">
        <f>SUM(H109:I109)</f>
        <v>0</v>
      </c>
      <c r="K109" s="38">
        <v>0</v>
      </c>
      <c r="L109" s="38">
        <v>1</v>
      </c>
      <c r="M109" s="35">
        <f t="shared" si="39"/>
        <v>1</v>
      </c>
      <c r="N109" s="47">
        <f t="shared" si="40"/>
        <v>0</v>
      </c>
      <c r="O109" s="47">
        <f>SUM(I109,L109)</f>
        <v>1</v>
      </c>
      <c r="P109" s="39">
        <f t="shared" si="37"/>
        <v>1</v>
      </c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</row>
    <row r="110" spans="1:53" s="6" customFormat="1" ht="12.75">
      <c r="A110" s="11" t="s">
        <v>72</v>
      </c>
      <c r="B110" s="16" t="s">
        <v>71</v>
      </c>
      <c r="C110" s="7" t="s">
        <v>67</v>
      </c>
      <c r="D110" s="9"/>
      <c r="E110" s="189">
        <v>0</v>
      </c>
      <c r="F110" s="38">
        <v>0</v>
      </c>
      <c r="G110" s="38">
        <f>SUM(E110:F110)</f>
        <v>0</v>
      </c>
      <c r="H110" s="38">
        <v>2</v>
      </c>
      <c r="I110" s="38">
        <v>2</v>
      </c>
      <c r="J110" s="38">
        <f>SUM(H110:I110)</f>
        <v>4</v>
      </c>
      <c r="K110" s="38">
        <v>28</v>
      </c>
      <c r="L110" s="38">
        <v>28</v>
      </c>
      <c r="M110" s="35">
        <f>SUM(K110:L110)</f>
        <v>56</v>
      </c>
      <c r="N110" s="47">
        <f t="shared" si="40"/>
        <v>30</v>
      </c>
      <c r="O110" s="47">
        <f t="shared" si="41"/>
        <v>30</v>
      </c>
      <c r="P110" s="39">
        <f t="shared" si="37"/>
        <v>60</v>
      </c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</row>
    <row r="111" spans="1:53" s="6" customFormat="1" ht="12.75">
      <c r="A111" s="11" t="s">
        <v>183</v>
      </c>
      <c r="B111" s="16" t="s">
        <v>71</v>
      </c>
      <c r="C111" s="7" t="s">
        <v>67</v>
      </c>
      <c r="D111" s="9"/>
      <c r="E111" s="189">
        <v>0</v>
      </c>
      <c r="F111" s="38">
        <v>0</v>
      </c>
      <c r="G111" s="38">
        <f>SUM(E111:F111)</f>
        <v>0</v>
      </c>
      <c r="H111" s="38">
        <v>0</v>
      </c>
      <c r="I111" s="38">
        <v>0</v>
      </c>
      <c r="J111" s="38">
        <f>SUM(H111:I111)</f>
        <v>0</v>
      </c>
      <c r="K111" s="38">
        <v>1</v>
      </c>
      <c r="L111" s="38">
        <v>0</v>
      </c>
      <c r="M111" s="35">
        <f>SUM(K111:L111)</f>
        <v>1</v>
      </c>
      <c r="N111" s="47">
        <f>SUM(H111,K111)</f>
        <v>1</v>
      </c>
      <c r="O111" s="47">
        <f t="shared" si="41"/>
        <v>0</v>
      </c>
      <c r="P111" s="39">
        <f t="shared" si="37"/>
        <v>1</v>
      </c>
      <c r="Q111" s="303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</row>
    <row r="112" spans="1:53" s="6" customFormat="1" ht="12.75">
      <c r="A112" s="10" t="s">
        <v>73</v>
      </c>
      <c r="B112" s="30" t="s">
        <v>71</v>
      </c>
      <c r="C112" s="8" t="s">
        <v>67</v>
      </c>
      <c r="D112" s="9"/>
      <c r="E112" s="189">
        <v>15</v>
      </c>
      <c r="F112" s="38">
        <v>3</v>
      </c>
      <c r="G112" s="38">
        <f t="shared" si="42"/>
        <v>18</v>
      </c>
      <c r="H112" s="38">
        <v>22</v>
      </c>
      <c r="I112" s="38">
        <v>10</v>
      </c>
      <c r="J112" s="38">
        <f t="shared" si="38"/>
        <v>32</v>
      </c>
      <c r="K112" s="38">
        <v>136</v>
      </c>
      <c r="L112" s="38">
        <v>131</v>
      </c>
      <c r="M112" s="35">
        <f t="shared" si="39"/>
        <v>267</v>
      </c>
      <c r="N112" s="47">
        <f t="shared" si="40"/>
        <v>158</v>
      </c>
      <c r="O112" s="47">
        <f t="shared" si="41"/>
        <v>141</v>
      </c>
      <c r="P112" s="39">
        <f t="shared" si="37"/>
        <v>299</v>
      </c>
      <c r="Q112" s="303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</row>
    <row r="113" spans="1:53" s="6" customFormat="1" ht="12.75">
      <c r="A113" s="27" t="s">
        <v>74</v>
      </c>
      <c r="B113" s="32" t="s">
        <v>71</v>
      </c>
      <c r="C113" s="7" t="s">
        <v>67</v>
      </c>
      <c r="D113" s="86"/>
      <c r="E113" s="110">
        <v>0</v>
      </c>
      <c r="F113" s="35">
        <v>0</v>
      </c>
      <c r="G113" s="38">
        <f t="shared" si="42"/>
        <v>0</v>
      </c>
      <c r="H113" s="35">
        <v>2</v>
      </c>
      <c r="I113" s="35">
        <v>5</v>
      </c>
      <c r="J113" s="38">
        <f>SUM(H113:I113)</f>
        <v>7</v>
      </c>
      <c r="K113" s="35">
        <v>41</v>
      </c>
      <c r="L113" s="35">
        <v>17</v>
      </c>
      <c r="M113" s="35">
        <f t="shared" si="39"/>
        <v>58</v>
      </c>
      <c r="N113" s="47">
        <f t="shared" si="40"/>
        <v>43</v>
      </c>
      <c r="O113" s="47">
        <f t="shared" si="41"/>
        <v>22</v>
      </c>
      <c r="P113" s="39">
        <f t="shared" si="37"/>
        <v>65</v>
      </c>
      <c r="Q113" s="303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</row>
    <row r="114" spans="1:17" ht="12.75">
      <c r="A114" s="11" t="s">
        <v>182</v>
      </c>
      <c r="B114" s="16" t="s">
        <v>71</v>
      </c>
      <c r="C114" s="7" t="s">
        <v>67</v>
      </c>
      <c r="D114" s="9"/>
      <c r="E114" s="189">
        <v>0</v>
      </c>
      <c r="F114" s="38">
        <v>0</v>
      </c>
      <c r="G114" s="38">
        <f t="shared" si="42"/>
        <v>0</v>
      </c>
      <c r="H114" s="38">
        <v>0</v>
      </c>
      <c r="I114" s="38">
        <v>0</v>
      </c>
      <c r="J114" s="38">
        <f t="shared" si="38"/>
        <v>0</v>
      </c>
      <c r="K114" s="38">
        <v>0</v>
      </c>
      <c r="L114" s="38">
        <v>1</v>
      </c>
      <c r="M114" s="35">
        <f t="shared" si="39"/>
        <v>1</v>
      </c>
      <c r="N114" s="47">
        <f t="shared" si="40"/>
        <v>0</v>
      </c>
      <c r="O114" s="47">
        <f t="shared" si="41"/>
        <v>1</v>
      </c>
      <c r="P114" s="39">
        <f t="shared" si="37"/>
        <v>1</v>
      </c>
      <c r="Q114" s="302"/>
    </row>
    <row r="115" spans="1:53" s="6" customFormat="1" ht="13.5" thickBot="1">
      <c r="A115" s="11" t="s">
        <v>75</v>
      </c>
      <c r="B115" s="16" t="s">
        <v>71</v>
      </c>
      <c r="C115" s="104" t="s">
        <v>67</v>
      </c>
      <c r="D115" s="9"/>
      <c r="E115" s="269">
        <v>5</v>
      </c>
      <c r="F115" s="98">
        <v>3</v>
      </c>
      <c r="G115" s="35">
        <f>SUM(E115:F115)</f>
        <v>8</v>
      </c>
      <c r="H115" s="98">
        <v>8</v>
      </c>
      <c r="I115" s="98">
        <v>3</v>
      </c>
      <c r="J115" s="35">
        <f t="shared" si="38"/>
        <v>11</v>
      </c>
      <c r="K115" s="98">
        <v>49</v>
      </c>
      <c r="L115" s="98">
        <v>73</v>
      </c>
      <c r="M115" s="35">
        <f t="shared" si="39"/>
        <v>122</v>
      </c>
      <c r="N115" s="47">
        <f t="shared" si="40"/>
        <v>57</v>
      </c>
      <c r="O115" s="47">
        <f>SUM(I115,L115)</f>
        <v>76</v>
      </c>
      <c r="P115" s="99">
        <f t="shared" si="37"/>
        <v>133</v>
      </c>
      <c r="Q115" s="303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</row>
    <row r="116" spans="1:17" ht="13.5" thickBot="1">
      <c r="A116" s="641" t="s">
        <v>32</v>
      </c>
      <c r="B116" s="641"/>
      <c r="C116" s="641"/>
      <c r="D116" s="644"/>
      <c r="E116" s="260">
        <f>SUM(E106:E115)</f>
        <v>33</v>
      </c>
      <c r="F116" s="260">
        <f aca="true" t="shared" si="43" ref="F116:M116">SUM(F106:F115)</f>
        <v>23</v>
      </c>
      <c r="G116" s="260">
        <f t="shared" si="43"/>
        <v>56</v>
      </c>
      <c r="H116" s="260">
        <f t="shared" si="43"/>
        <v>104</v>
      </c>
      <c r="I116" s="260">
        <f t="shared" si="43"/>
        <v>98</v>
      </c>
      <c r="J116" s="260">
        <f>SUM(J106:J115)</f>
        <v>202</v>
      </c>
      <c r="K116" s="260">
        <f>SUM(K106:K115)</f>
        <v>840</v>
      </c>
      <c r="L116" s="260">
        <f t="shared" si="43"/>
        <v>922</v>
      </c>
      <c r="M116" s="260">
        <f t="shared" si="43"/>
        <v>1762</v>
      </c>
      <c r="N116" s="260">
        <f>SUM(N106:N115)</f>
        <v>944</v>
      </c>
      <c r="O116" s="260">
        <f>SUM(O106:O115)</f>
        <v>1020</v>
      </c>
      <c r="P116" s="260">
        <f>SUM(P106:P115)</f>
        <v>1964</v>
      </c>
      <c r="Q116" s="302"/>
    </row>
    <row r="117" spans="1:53" s="6" customFormat="1" ht="12.75">
      <c r="A117" s="61"/>
      <c r="B117" s="61"/>
      <c r="C117" s="61"/>
      <c r="D117" s="61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303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</row>
    <row r="118" spans="1:17" ht="13.5" thickBot="1">
      <c r="A118" s="63"/>
      <c r="B118" s="63"/>
      <c r="C118" s="63"/>
      <c r="D118" s="63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302"/>
    </row>
    <row r="119" spans="1:16" ht="13.5" thickBot="1">
      <c r="A119" s="156" t="s">
        <v>43</v>
      </c>
      <c r="B119" s="356" t="s">
        <v>49</v>
      </c>
      <c r="C119" s="261" t="s">
        <v>9</v>
      </c>
      <c r="D119" s="181"/>
      <c r="E119" s="153" t="s">
        <v>15</v>
      </c>
      <c r="F119" s="153" t="s">
        <v>16</v>
      </c>
      <c r="G119" s="153" t="s">
        <v>17</v>
      </c>
      <c r="H119" s="153" t="s">
        <v>15</v>
      </c>
      <c r="I119" s="153" t="s">
        <v>16</v>
      </c>
      <c r="J119" s="153" t="s">
        <v>17</v>
      </c>
      <c r="K119" s="153" t="s">
        <v>15</v>
      </c>
      <c r="L119" s="153" t="s">
        <v>16</v>
      </c>
      <c r="M119" s="153" t="s">
        <v>17</v>
      </c>
      <c r="N119" s="153" t="s">
        <v>15</v>
      </c>
      <c r="O119" s="153" t="s">
        <v>16</v>
      </c>
      <c r="P119" s="153" t="s">
        <v>17</v>
      </c>
    </row>
    <row r="120" spans="1:16" ht="23.25" thickBot="1">
      <c r="A120" s="448" t="s">
        <v>196</v>
      </c>
      <c r="B120" s="32" t="s">
        <v>70</v>
      </c>
      <c r="C120" s="7" t="s">
        <v>67</v>
      </c>
      <c r="D120" s="190"/>
      <c r="E120" s="211">
        <v>0</v>
      </c>
      <c r="F120" s="212">
        <v>0</v>
      </c>
      <c r="G120" s="212">
        <f>SUM(E120:F120)</f>
        <v>0</v>
      </c>
      <c r="H120" s="212">
        <v>0</v>
      </c>
      <c r="I120" s="212">
        <v>0</v>
      </c>
      <c r="J120" s="213">
        <f>SUM(H120:I120)</f>
        <v>0</v>
      </c>
      <c r="K120" s="214">
        <v>0</v>
      </c>
      <c r="L120" s="214">
        <v>0</v>
      </c>
      <c r="M120" s="214">
        <f>SUM(K120:L120)</f>
        <v>0</v>
      </c>
      <c r="N120" s="47">
        <f>SUM(H120,K120)</f>
        <v>0</v>
      </c>
      <c r="O120" s="47">
        <f>SUM(I120,L120)</f>
        <v>0</v>
      </c>
      <c r="P120" s="215">
        <f>SUM(N120:O120)</f>
        <v>0</v>
      </c>
    </row>
    <row r="121" spans="1:16" ht="13.5" thickBot="1">
      <c r="A121" s="676" t="s">
        <v>32</v>
      </c>
      <c r="B121" s="676"/>
      <c r="C121" s="676"/>
      <c r="D121" s="663"/>
      <c r="E121" s="192">
        <f>SUM(E120:E120)</f>
        <v>0</v>
      </c>
      <c r="F121" s="192">
        <f aca="true" t="shared" si="44" ref="F121:P121">SUM(F120:F120)</f>
        <v>0</v>
      </c>
      <c r="G121" s="192">
        <f t="shared" si="44"/>
        <v>0</v>
      </c>
      <c r="H121" s="192">
        <f t="shared" si="44"/>
        <v>0</v>
      </c>
      <c r="I121" s="192">
        <f t="shared" si="44"/>
        <v>0</v>
      </c>
      <c r="J121" s="192">
        <f t="shared" si="44"/>
        <v>0</v>
      </c>
      <c r="K121" s="192">
        <f t="shared" si="44"/>
        <v>0</v>
      </c>
      <c r="L121" s="192">
        <f t="shared" si="44"/>
        <v>0</v>
      </c>
      <c r="M121" s="192">
        <f t="shared" si="44"/>
        <v>0</v>
      </c>
      <c r="N121" s="192">
        <f>SUM(N120:N120)</f>
        <v>0</v>
      </c>
      <c r="O121" s="192">
        <f>SUM(O120:O120)</f>
        <v>0</v>
      </c>
      <c r="P121" s="192">
        <f t="shared" si="44"/>
        <v>0</v>
      </c>
    </row>
    <row r="122" spans="1:16" ht="12" customHeight="1">
      <c r="A122" s="107"/>
      <c r="B122" s="107"/>
      <c r="C122" s="107"/>
      <c r="D122" s="107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</row>
    <row r="123" spans="1:16" ht="13.5" thickBot="1">
      <c r="A123" s="63"/>
      <c r="B123" s="63"/>
      <c r="C123" s="63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</row>
    <row r="124" spans="1:53" s="6" customFormat="1" ht="20.25" customHeight="1" thickBot="1">
      <c r="A124" s="156" t="s">
        <v>33</v>
      </c>
      <c r="B124" s="356" t="s">
        <v>49</v>
      </c>
      <c r="C124" s="261" t="s">
        <v>9</v>
      </c>
      <c r="D124" s="181"/>
      <c r="E124" s="153" t="s">
        <v>15</v>
      </c>
      <c r="F124" s="153" t="s">
        <v>16</v>
      </c>
      <c r="G124" s="153" t="s">
        <v>17</v>
      </c>
      <c r="H124" s="153" t="s">
        <v>15</v>
      </c>
      <c r="I124" s="153" t="s">
        <v>16</v>
      </c>
      <c r="J124" s="153" t="s">
        <v>17</v>
      </c>
      <c r="K124" s="153" t="s">
        <v>15</v>
      </c>
      <c r="L124" s="153" t="s">
        <v>16</v>
      </c>
      <c r="M124" s="153" t="s">
        <v>17</v>
      </c>
      <c r="N124" s="153" t="s">
        <v>15</v>
      </c>
      <c r="O124" s="153" t="s">
        <v>16</v>
      </c>
      <c r="P124" s="153" t="s">
        <v>17</v>
      </c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</row>
    <row r="125" spans="1:53" s="6" customFormat="1" ht="20.25" customHeight="1">
      <c r="A125" s="445" t="s">
        <v>76</v>
      </c>
      <c r="B125" s="179" t="s">
        <v>70</v>
      </c>
      <c r="C125" s="425" t="s">
        <v>67</v>
      </c>
      <c r="D125" s="423"/>
      <c r="E125" s="216">
        <v>10</v>
      </c>
      <c r="F125" s="304">
        <v>5</v>
      </c>
      <c r="G125" s="305">
        <f>SUM(E125:F125)</f>
        <v>15</v>
      </c>
      <c r="H125" s="103">
        <v>7</v>
      </c>
      <c r="I125" s="105">
        <v>4</v>
      </c>
      <c r="J125" s="98">
        <f>SUM(H125:I125)</f>
        <v>11</v>
      </c>
      <c r="K125" s="106">
        <v>9</v>
      </c>
      <c r="L125" s="106">
        <v>4</v>
      </c>
      <c r="M125" s="307">
        <f>SUM(K125:L125)</f>
        <v>13</v>
      </c>
      <c r="N125" s="47">
        <f aca="true" t="shared" si="45" ref="N125:O129">SUM(H125,K125)</f>
        <v>16</v>
      </c>
      <c r="O125" s="47">
        <f t="shared" si="45"/>
        <v>8</v>
      </c>
      <c r="P125" s="217">
        <f>SUM(N125:O125)</f>
        <v>24</v>
      </c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</row>
    <row r="126" spans="1:16" ht="22.5">
      <c r="A126" s="446" t="s">
        <v>201</v>
      </c>
      <c r="B126" s="30" t="s">
        <v>202</v>
      </c>
      <c r="C126" s="426" t="s">
        <v>67</v>
      </c>
      <c r="D126" s="424"/>
      <c r="E126" s="189">
        <v>3</v>
      </c>
      <c r="F126" s="301">
        <v>7</v>
      </c>
      <c r="G126" s="38">
        <f>SUM(E126:F126)</f>
        <v>10</v>
      </c>
      <c r="H126" s="38">
        <v>1</v>
      </c>
      <c r="I126" s="38">
        <v>7</v>
      </c>
      <c r="J126" s="98">
        <f>SUM(H126:I126)</f>
        <v>8</v>
      </c>
      <c r="K126" s="48">
        <v>0</v>
      </c>
      <c r="L126" s="48">
        <v>0</v>
      </c>
      <c r="M126" s="307">
        <f>SUM(K126:L126)</f>
        <v>0</v>
      </c>
      <c r="N126" s="47">
        <f t="shared" si="45"/>
        <v>1</v>
      </c>
      <c r="O126" s="47">
        <f t="shared" si="45"/>
        <v>7</v>
      </c>
      <c r="P126" s="39">
        <f>SUM(N126:O126)</f>
        <v>8</v>
      </c>
    </row>
    <row r="127" spans="1:16" ht="13.5" customHeight="1">
      <c r="A127" s="447" t="s">
        <v>64</v>
      </c>
      <c r="B127" s="59" t="s">
        <v>202</v>
      </c>
      <c r="C127" s="426" t="s">
        <v>67</v>
      </c>
      <c r="D127" s="424"/>
      <c r="E127" s="189">
        <v>0</v>
      </c>
      <c r="F127" s="420">
        <v>0</v>
      </c>
      <c r="G127" s="98">
        <f>SUM(E127:F127)</f>
        <v>0</v>
      </c>
      <c r="H127" s="98">
        <v>0</v>
      </c>
      <c r="I127" s="98">
        <v>0</v>
      </c>
      <c r="J127" s="98">
        <f>SUM(H127:I127)</f>
        <v>0</v>
      </c>
      <c r="K127" s="407">
        <v>0</v>
      </c>
      <c r="L127" s="407">
        <v>0</v>
      </c>
      <c r="M127" s="307">
        <f>SUM(K127:L127)</f>
        <v>0</v>
      </c>
      <c r="N127" s="47">
        <f t="shared" si="45"/>
        <v>0</v>
      </c>
      <c r="O127" s="47">
        <f t="shared" si="45"/>
        <v>0</v>
      </c>
      <c r="P127" s="39">
        <f>SUM(N127:O127)</f>
        <v>0</v>
      </c>
    </row>
    <row r="128" spans="1:16" ht="13.5" customHeight="1" thickBot="1">
      <c r="A128" s="29" t="s">
        <v>77</v>
      </c>
      <c r="B128" s="30" t="s">
        <v>71</v>
      </c>
      <c r="C128" s="426" t="s">
        <v>67</v>
      </c>
      <c r="D128" s="419"/>
      <c r="E128" s="422">
        <v>0</v>
      </c>
      <c r="F128" s="43">
        <v>0</v>
      </c>
      <c r="G128" s="38">
        <f>SUM(E128:F128)</f>
        <v>0</v>
      </c>
      <c r="H128" s="37">
        <v>0</v>
      </c>
      <c r="I128" s="37">
        <v>0</v>
      </c>
      <c r="J128" s="38">
        <f>SUM(H128:I128)</f>
        <v>0</v>
      </c>
      <c r="K128" s="37">
        <v>7</v>
      </c>
      <c r="L128" s="37">
        <v>12</v>
      </c>
      <c r="M128" s="48">
        <f>SUM(K128:L128)</f>
        <v>19</v>
      </c>
      <c r="N128" s="47">
        <f t="shared" si="45"/>
        <v>7</v>
      </c>
      <c r="O128" s="47">
        <f t="shared" si="45"/>
        <v>12</v>
      </c>
      <c r="P128" s="39">
        <f>SUM(N128:O128)</f>
        <v>19</v>
      </c>
    </row>
    <row r="129" spans="1:53" s="6" customFormat="1" ht="13.5" thickBot="1">
      <c r="A129" s="292" t="s">
        <v>74</v>
      </c>
      <c r="B129" s="44" t="s">
        <v>71</v>
      </c>
      <c r="C129" s="529" t="s">
        <v>67</v>
      </c>
      <c r="D129" s="419"/>
      <c r="E129" s="112">
        <v>8</v>
      </c>
      <c r="F129" s="421">
        <v>5</v>
      </c>
      <c r="G129" s="109">
        <f>SUM(E129:F129)</f>
        <v>13</v>
      </c>
      <c r="H129" s="390">
        <v>7</v>
      </c>
      <c r="I129" s="45">
        <v>2</v>
      </c>
      <c r="J129" s="109">
        <f>SUM(H129:I129)</f>
        <v>9</v>
      </c>
      <c r="K129" s="45">
        <v>0</v>
      </c>
      <c r="L129" s="45">
        <v>0</v>
      </c>
      <c r="M129" s="530">
        <f>SUM(K129:L129)</f>
        <v>0</v>
      </c>
      <c r="N129" s="47">
        <f t="shared" si="45"/>
        <v>7</v>
      </c>
      <c r="O129" s="47">
        <f t="shared" si="45"/>
        <v>2</v>
      </c>
      <c r="P129" s="99">
        <f>SUM(N129:O129)</f>
        <v>9</v>
      </c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</row>
    <row r="130" spans="1:16" ht="13.5" thickBot="1">
      <c r="A130" s="676" t="s">
        <v>32</v>
      </c>
      <c r="B130" s="676"/>
      <c r="C130" s="676"/>
      <c r="D130" s="676"/>
      <c r="E130" s="159">
        <f>SUM(E125:E129)</f>
        <v>21</v>
      </c>
      <c r="F130" s="159">
        <f aca="true" t="shared" si="46" ref="F130:P130">SUM(F125:F129)</f>
        <v>17</v>
      </c>
      <c r="G130" s="159">
        <f t="shared" si="46"/>
        <v>38</v>
      </c>
      <c r="H130" s="159">
        <f t="shared" si="46"/>
        <v>15</v>
      </c>
      <c r="I130" s="159">
        <f t="shared" si="46"/>
        <v>13</v>
      </c>
      <c r="J130" s="159">
        <f t="shared" si="46"/>
        <v>28</v>
      </c>
      <c r="K130" s="159">
        <f t="shared" si="46"/>
        <v>16</v>
      </c>
      <c r="L130" s="159">
        <f t="shared" si="46"/>
        <v>16</v>
      </c>
      <c r="M130" s="159">
        <f t="shared" si="46"/>
        <v>32</v>
      </c>
      <c r="N130" s="159">
        <f t="shared" si="46"/>
        <v>31</v>
      </c>
      <c r="O130" s="159">
        <f t="shared" si="46"/>
        <v>29</v>
      </c>
      <c r="P130" s="159">
        <f t="shared" si="46"/>
        <v>60</v>
      </c>
    </row>
    <row r="131" spans="1:16" ht="12.75" customHeight="1">
      <c r="A131" s="56"/>
      <c r="B131" s="56"/>
      <c r="C131" s="56"/>
      <c r="D131" s="5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1:16" ht="13.5" thickBot="1">
      <c r="A132" s="56"/>
      <c r="B132" s="56"/>
      <c r="C132" s="56"/>
      <c r="D132" s="5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1:16" ht="13.5" thickBot="1">
      <c r="A133" s="427" t="s">
        <v>45</v>
      </c>
      <c r="B133" s="356" t="s">
        <v>49</v>
      </c>
      <c r="C133" s="261" t="s">
        <v>9</v>
      </c>
      <c r="D133" s="191"/>
      <c r="E133" s="153" t="s">
        <v>15</v>
      </c>
      <c r="F133" s="153" t="s">
        <v>16</v>
      </c>
      <c r="G133" s="153" t="s">
        <v>17</v>
      </c>
      <c r="H133" s="153" t="s">
        <v>15</v>
      </c>
      <c r="I133" s="153" t="s">
        <v>16</v>
      </c>
      <c r="J133" s="153" t="s">
        <v>17</v>
      </c>
      <c r="K133" s="153" t="s">
        <v>15</v>
      </c>
      <c r="L133" s="153" t="s">
        <v>16</v>
      </c>
      <c r="M133" s="153" t="s">
        <v>17</v>
      </c>
      <c r="N133" s="153" t="s">
        <v>15</v>
      </c>
      <c r="O133" s="153" t="s">
        <v>16</v>
      </c>
      <c r="P133" s="153" t="s">
        <v>17</v>
      </c>
    </row>
    <row r="134" spans="1:53" s="6" customFormat="1" ht="13.5" thickBot="1">
      <c r="A134" s="31" t="s">
        <v>78</v>
      </c>
      <c r="B134" s="32" t="s">
        <v>70</v>
      </c>
      <c r="C134" s="7" t="s">
        <v>67</v>
      </c>
      <c r="D134" s="190"/>
      <c r="E134" s="186">
        <v>0</v>
      </c>
      <c r="F134" s="36">
        <v>0</v>
      </c>
      <c r="G134" s="36">
        <f>SUM(E134:F134)</f>
        <v>0</v>
      </c>
      <c r="H134" s="36">
        <v>0</v>
      </c>
      <c r="I134" s="36">
        <v>0</v>
      </c>
      <c r="J134" s="36">
        <f>SUM(H134:I134)</f>
        <v>0</v>
      </c>
      <c r="K134" s="36">
        <v>4</v>
      </c>
      <c r="L134" s="36">
        <v>3</v>
      </c>
      <c r="M134" s="36">
        <f>SUM(K134:L134)</f>
        <v>7</v>
      </c>
      <c r="N134" s="47">
        <f>SUM(H134,K134)</f>
        <v>4</v>
      </c>
      <c r="O134" s="47">
        <f>SUM(I134,L134)</f>
        <v>3</v>
      </c>
      <c r="P134" s="108">
        <f>SUM(N134:O134)</f>
        <v>7</v>
      </c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</row>
    <row r="135" spans="1:16" ht="13.5" thickBot="1">
      <c r="A135" s="616" t="s">
        <v>32</v>
      </c>
      <c r="B135" s="617"/>
      <c r="C135" s="618"/>
      <c r="D135" s="436"/>
      <c r="E135" s="159">
        <f>SUM(E134:E134)</f>
        <v>0</v>
      </c>
      <c r="F135" s="159">
        <f aca="true" t="shared" si="47" ref="F135:P135">SUM(F134:F134)</f>
        <v>0</v>
      </c>
      <c r="G135" s="159">
        <f t="shared" si="47"/>
        <v>0</v>
      </c>
      <c r="H135" s="159">
        <f t="shared" si="47"/>
        <v>0</v>
      </c>
      <c r="I135" s="159">
        <f t="shared" si="47"/>
        <v>0</v>
      </c>
      <c r="J135" s="159">
        <f t="shared" si="47"/>
        <v>0</v>
      </c>
      <c r="K135" s="159">
        <f t="shared" si="47"/>
        <v>4</v>
      </c>
      <c r="L135" s="159">
        <f t="shared" si="47"/>
        <v>3</v>
      </c>
      <c r="M135" s="159">
        <f t="shared" si="47"/>
        <v>7</v>
      </c>
      <c r="N135" s="159">
        <f t="shared" si="47"/>
        <v>4</v>
      </c>
      <c r="O135" s="159">
        <f t="shared" si="47"/>
        <v>3</v>
      </c>
      <c r="P135" s="159">
        <f t="shared" si="47"/>
        <v>7</v>
      </c>
    </row>
    <row r="136" spans="1:16" ht="13.5" thickBot="1">
      <c r="A136" s="656" t="s">
        <v>47</v>
      </c>
      <c r="B136" s="657"/>
      <c r="C136" s="658"/>
      <c r="D136" s="437"/>
      <c r="E136" s="160">
        <f>SUM(E116,E121,E130,E135)</f>
        <v>54</v>
      </c>
      <c r="F136" s="160">
        <f aca="true" t="shared" si="48" ref="F136:P136">SUM(F116,F121,F130,F135)</f>
        <v>40</v>
      </c>
      <c r="G136" s="160">
        <f t="shared" si="48"/>
        <v>94</v>
      </c>
      <c r="H136" s="160">
        <f t="shared" si="48"/>
        <v>119</v>
      </c>
      <c r="I136" s="160">
        <f t="shared" si="48"/>
        <v>111</v>
      </c>
      <c r="J136" s="160">
        <f t="shared" si="48"/>
        <v>230</v>
      </c>
      <c r="K136" s="160">
        <f t="shared" si="48"/>
        <v>860</v>
      </c>
      <c r="L136" s="160">
        <f t="shared" si="48"/>
        <v>941</v>
      </c>
      <c r="M136" s="160">
        <f t="shared" si="48"/>
        <v>1801</v>
      </c>
      <c r="N136" s="160">
        <f t="shared" si="48"/>
        <v>979</v>
      </c>
      <c r="O136" s="160">
        <f t="shared" si="48"/>
        <v>1052</v>
      </c>
      <c r="P136" s="160">
        <f t="shared" si="48"/>
        <v>2031</v>
      </c>
    </row>
    <row r="137" spans="1:16" ht="12.75" customHeight="1">
      <c r="A137" s="56"/>
      <c r="B137" s="56"/>
      <c r="C137" s="56"/>
      <c r="D137" s="5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1:16" ht="12.75" customHeight="1">
      <c r="A138" s="56"/>
      <c r="B138" s="56"/>
      <c r="C138" s="56"/>
      <c r="D138" s="5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1:16" ht="12.75" customHeight="1">
      <c r="A139" s="56"/>
      <c r="B139" s="56"/>
      <c r="C139" s="56"/>
      <c r="D139" s="5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1:16" ht="12.75" customHeight="1">
      <c r="A140" s="56"/>
      <c r="B140" s="56"/>
      <c r="C140" s="56"/>
      <c r="D140" s="5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1:16" ht="12.75" customHeight="1">
      <c r="A141" s="56"/>
      <c r="B141" s="56"/>
      <c r="C141" s="56"/>
      <c r="D141" s="5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1:16" ht="13.5" thickBot="1">
      <c r="A142" s="56"/>
      <c r="B142" s="56"/>
      <c r="C142" s="56"/>
      <c r="D142" s="5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1:16" ht="13.5" thickBot="1">
      <c r="A143" s="654" t="s">
        <v>81</v>
      </c>
      <c r="B143" s="654"/>
      <c r="C143" s="654"/>
      <c r="D143" s="654"/>
      <c r="E143" s="654"/>
      <c r="F143" s="654"/>
      <c r="G143" s="654"/>
      <c r="H143" s="655" t="s">
        <v>6</v>
      </c>
      <c r="I143" s="655"/>
      <c r="J143" s="655"/>
      <c r="K143" s="655"/>
      <c r="L143" s="655"/>
      <c r="M143" s="655"/>
      <c r="N143" s="655"/>
      <c r="O143" s="655"/>
      <c r="P143" s="655"/>
    </row>
    <row r="144" spans="1:16" ht="13.5" thickBot="1">
      <c r="A144" s="156" t="s">
        <v>7</v>
      </c>
      <c r="B144" s="432" t="s">
        <v>49</v>
      </c>
      <c r="C144" s="156" t="s">
        <v>9</v>
      </c>
      <c r="D144" s="152"/>
      <c r="E144" s="648" t="s">
        <v>10</v>
      </c>
      <c r="F144" s="648"/>
      <c r="G144" s="648"/>
      <c r="H144" s="649" t="s">
        <v>11</v>
      </c>
      <c r="I144" s="648"/>
      <c r="J144" s="648"/>
      <c r="K144" s="648" t="s">
        <v>12</v>
      </c>
      <c r="L144" s="648"/>
      <c r="M144" s="648"/>
      <c r="N144" s="648" t="s">
        <v>13</v>
      </c>
      <c r="O144" s="648"/>
      <c r="P144" s="648"/>
    </row>
    <row r="145" spans="1:16" ht="13.5" thickBot="1">
      <c r="A145" s="156" t="s">
        <v>14</v>
      </c>
      <c r="B145" s="152"/>
      <c r="C145" s="152"/>
      <c r="D145" s="152"/>
      <c r="E145" s="208" t="s">
        <v>15</v>
      </c>
      <c r="F145" s="208" t="s">
        <v>16</v>
      </c>
      <c r="G145" s="208" t="s">
        <v>17</v>
      </c>
      <c r="H145" s="208" t="s">
        <v>15</v>
      </c>
      <c r="I145" s="208" t="s">
        <v>16</v>
      </c>
      <c r="J145" s="208" t="s">
        <v>17</v>
      </c>
      <c r="K145" s="208" t="s">
        <v>15</v>
      </c>
      <c r="L145" s="208" t="s">
        <v>16</v>
      </c>
      <c r="M145" s="208" t="s">
        <v>17</v>
      </c>
      <c r="N145" s="208" t="s">
        <v>15</v>
      </c>
      <c r="O145" s="153" t="s">
        <v>16</v>
      </c>
      <c r="P145" s="208" t="s">
        <v>17</v>
      </c>
    </row>
    <row r="146" spans="1:16" ht="12.75">
      <c r="A146" s="270" t="s">
        <v>24</v>
      </c>
      <c r="B146" s="224" t="s">
        <v>82</v>
      </c>
      <c r="C146" s="277" t="s">
        <v>83</v>
      </c>
      <c r="D146" s="271"/>
      <c r="E146" s="199">
        <v>11</v>
      </c>
      <c r="F146" s="308">
        <v>17</v>
      </c>
      <c r="G146" s="308">
        <f>SUM(E146:F146)</f>
        <v>28</v>
      </c>
      <c r="H146" s="308">
        <v>10</v>
      </c>
      <c r="I146" s="308">
        <v>18</v>
      </c>
      <c r="J146" s="308">
        <f>SUM(H146:I146)</f>
        <v>28</v>
      </c>
      <c r="K146" s="308">
        <v>97</v>
      </c>
      <c r="L146" s="308">
        <v>143</v>
      </c>
      <c r="M146" s="308">
        <f>SUM(K146:L146)</f>
        <v>240</v>
      </c>
      <c r="N146" s="308">
        <f>SUM(H146,K146)</f>
        <v>107</v>
      </c>
      <c r="O146" s="36">
        <f>SUM(I146,L146)</f>
        <v>161</v>
      </c>
      <c r="P146" s="416">
        <f>SUM(N146:O146)</f>
        <v>268</v>
      </c>
    </row>
    <row r="147" spans="1:53" s="6" customFormat="1" ht="12.75">
      <c r="A147" s="226" t="s">
        <v>147</v>
      </c>
      <c r="B147" s="283" t="s">
        <v>84</v>
      </c>
      <c r="C147" s="5" t="s">
        <v>83</v>
      </c>
      <c r="D147" s="272"/>
      <c r="E147" s="182">
        <v>0</v>
      </c>
      <c r="F147" s="37">
        <v>0</v>
      </c>
      <c r="G147" s="37">
        <f aca="true" t="shared" si="49" ref="G147:G162">SUM(E147:F147)</f>
        <v>0</v>
      </c>
      <c r="H147" s="37">
        <v>3</v>
      </c>
      <c r="I147" s="37">
        <v>7</v>
      </c>
      <c r="J147" s="37">
        <f>SUM(H147:I147)</f>
        <v>10</v>
      </c>
      <c r="K147" s="37">
        <v>43</v>
      </c>
      <c r="L147" s="37">
        <v>39</v>
      </c>
      <c r="M147" s="37">
        <f aca="true" t="shared" si="50" ref="M147:M162">SUM(K147:L147)</f>
        <v>82</v>
      </c>
      <c r="N147" s="37">
        <f aca="true" t="shared" si="51" ref="N147:N161">SUM(H147,K147)</f>
        <v>46</v>
      </c>
      <c r="O147" s="37">
        <f>SUM(I147,L147)</f>
        <v>46</v>
      </c>
      <c r="P147" s="417">
        <f aca="true" t="shared" si="52" ref="P147:P162">SUM(N147:O147)</f>
        <v>92</v>
      </c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</row>
    <row r="148" spans="1:16" ht="12.75">
      <c r="A148" s="226" t="s">
        <v>18</v>
      </c>
      <c r="B148" s="283" t="s">
        <v>84</v>
      </c>
      <c r="C148" s="5" t="s">
        <v>83</v>
      </c>
      <c r="D148" s="272"/>
      <c r="E148" s="182">
        <v>12</v>
      </c>
      <c r="F148" s="37">
        <v>23</v>
      </c>
      <c r="G148" s="37">
        <f t="shared" si="49"/>
        <v>35</v>
      </c>
      <c r="H148" s="37">
        <v>34</v>
      </c>
      <c r="I148" s="37">
        <v>38</v>
      </c>
      <c r="J148" s="37">
        <f aca="true" t="shared" si="53" ref="J148:J162">SUM(H148:I148)</f>
        <v>72</v>
      </c>
      <c r="K148" s="37">
        <v>201</v>
      </c>
      <c r="L148" s="37">
        <v>215</v>
      </c>
      <c r="M148" s="37">
        <f t="shared" si="50"/>
        <v>416</v>
      </c>
      <c r="N148" s="37">
        <f t="shared" si="51"/>
        <v>235</v>
      </c>
      <c r="O148" s="37">
        <f aca="true" t="shared" si="54" ref="O148:O161">SUM(I148,L148)</f>
        <v>253</v>
      </c>
      <c r="P148" s="417">
        <f t="shared" si="52"/>
        <v>488</v>
      </c>
    </row>
    <row r="149" spans="1:53" s="6" customFormat="1" ht="12.75">
      <c r="A149" s="22" t="s">
        <v>85</v>
      </c>
      <c r="B149" s="283" t="s">
        <v>84</v>
      </c>
      <c r="C149" s="126" t="s">
        <v>83</v>
      </c>
      <c r="D149" s="131"/>
      <c r="E149" s="185">
        <v>10</v>
      </c>
      <c r="F149" s="37">
        <v>6</v>
      </c>
      <c r="G149" s="37">
        <f t="shared" si="49"/>
        <v>16</v>
      </c>
      <c r="H149" s="37">
        <v>14</v>
      </c>
      <c r="I149" s="37">
        <v>6</v>
      </c>
      <c r="J149" s="37">
        <f t="shared" si="53"/>
        <v>20</v>
      </c>
      <c r="K149" s="37">
        <v>81</v>
      </c>
      <c r="L149" s="37">
        <v>93</v>
      </c>
      <c r="M149" s="37">
        <f>SUM(K149:L149)</f>
        <v>174</v>
      </c>
      <c r="N149" s="37">
        <f t="shared" si="51"/>
        <v>95</v>
      </c>
      <c r="O149" s="37">
        <f t="shared" si="54"/>
        <v>99</v>
      </c>
      <c r="P149" s="417">
        <f t="shared" si="52"/>
        <v>194</v>
      </c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</row>
    <row r="150" spans="1:16" ht="12.75">
      <c r="A150" s="226" t="s">
        <v>223</v>
      </c>
      <c r="B150" s="283" t="s">
        <v>84</v>
      </c>
      <c r="C150" s="5" t="s">
        <v>83</v>
      </c>
      <c r="D150" s="272"/>
      <c r="E150" s="182">
        <v>0</v>
      </c>
      <c r="F150" s="37">
        <v>0</v>
      </c>
      <c r="G150" s="37">
        <f t="shared" si="49"/>
        <v>0</v>
      </c>
      <c r="H150" s="37">
        <v>0</v>
      </c>
      <c r="I150" s="37">
        <v>0</v>
      </c>
      <c r="J150" s="37">
        <f t="shared" si="53"/>
        <v>0</v>
      </c>
      <c r="K150" s="37">
        <v>70</v>
      </c>
      <c r="L150" s="37">
        <v>137</v>
      </c>
      <c r="M150" s="37">
        <f t="shared" si="50"/>
        <v>207</v>
      </c>
      <c r="N150" s="37">
        <f t="shared" si="51"/>
        <v>70</v>
      </c>
      <c r="O150" s="37">
        <f t="shared" si="54"/>
        <v>137</v>
      </c>
      <c r="P150" s="417">
        <f t="shared" si="52"/>
        <v>207</v>
      </c>
    </row>
    <row r="151" spans="1:16" ht="12.75">
      <c r="A151" s="226" t="s">
        <v>22</v>
      </c>
      <c r="B151" s="283" t="s">
        <v>84</v>
      </c>
      <c r="C151" s="5" t="s">
        <v>83</v>
      </c>
      <c r="D151" s="272"/>
      <c r="E151" s="185">
        <v>4</v>
      </c>
      <c r="F151" s="37">
        <v>20</v>
      </c>
      <c r="G151" s="37">
        <f t="shared" si="49"/>
        <v>24</v>
      </c>
      <c r="H151" s="37">
        <v>11</v>
      </c>
      <c r="I151" s="37">
        <v>34</v>
      </c>
      <c r="J151" s="37">
        <f t="shared" si="53"/>
        <v>45</v>
      </c>
      <c r="K151" s="37">
        <v>21</v>
      </c>
      <c r="L151" s="37">
        <v>72</v>
      </c>
      <c r="M151" s="37">
        <f t="shared" si="50"/>
        <v>93</v>
      </c>
      <c r="N151" s="37">
        <f t="shared" si="51"/>
        <v>32</v>
      </c>
      <c r="O151" s="37">
        <f t="shared" si="54"/>
        <v>106</v>
      </c>
      <c r="P151" s="417">
        <f t="shared" si="52"/>
        <v>138</v>
      </c>
    </row>
    <row r="152" spans="1:53" s="6" customFormat="1" ht="12.75">
      <c r="A152" s="226" t="s">
        <v>205</v>
      </c>
      <c r="B152" s="17" t="s">
        <v>167</v>
      </c>
      <c r="C152" s="5" t="s">
        <v>83</v>
      </c>
      <c r="D152" s="272"/>
      <c r="E152" s="185">
        <v>106</v>
      </c>
      <c r="F152" s="37">
        <v>114</v>
      </c>
      <c r="G152" s="37">
        <f t="shared" si="49"/>
        <v>220</v>
      </c>
      <c r="H152" s="37">
        <v>48</v>
      </c>
      <c r="I152" s="37">
        <v>38</v>
      </c>
      <c r="J152" s="37">
        <f t="shared" si="53"/>
        <v>86</v>
      </c>
      <c r="K152" s="37">
        <v>173</v>
      </c>
      <c r="L152" s="37">
        <v>179</v>
      </c>
      <c r="M152" s="37">
        <f t="shared" si="50"/>
        <v>352</v>
      </c>
      <c r="N152" s="37">
        <f t="shared" si="51"/>
        <v>221</v>
      </c>
      <c r="O152" s="37">
        <f t="shared" si="54"/>
        <v>217</v>
      </c>
      <c r="P152" s="417">
        <f t="shared" si="52"/>
        <v>438</v>
      </c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</row>
    <row r="153" spans="1:53" s="6" customFormat="1" ht="12.75">
      <c r="A153" s="226" t="s">
        <v>21</v>
      </c>
      <c r="B153" s="17" t="s">
        <v>253</v>
      </c>
      <c r="C153" s="5" t="s">
        <v>83</v>
      </c>
      <c r="D153" s="272"/>
      <c r="E153" s="182">
        <v>24</v>
      </c>
      <c r="F153" s="37">
        <v>23</v>
      </c>
      <c r="G153" s="37">
        <f t="shared" si="49"/>
        <v>47</v>
      </c>
      <c r="H153" s="37">
        <v>47</v>
      </c>
      <c r="I153" s="37">
        <v>47</v>
      </c>
      <c r="J153" s="37">
        <f t="shared" si="53"/>
        <v>94</v>
      </c>
      <c r="K153" s="37">
        <v>254</v>
      </c>
      <c r="L153" s="37">
        <v>304</v>
      </c>
      <c r="M153" s="37">
        <f t="shared" si="50"/>
        <v>558</v>
      </c>
      <c r="N153" s="37">
        <f t="shared" si="51"/>
        <v>301</v>
      </c>
      <c r="O153" s="37">
        <f t="shared" si="54"/>
        <v>351</v>
      </c>
      <c r="P153" s="417">
        <f t="shared" si="52"/>
        <v>652</v>
      </c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</row>
    <row r="154" spans="1:53" s="6" customFormat="1" ht="12.75">
      <c r="A154" s="226" t="s">
        <v>23</v>
      </c>
      <c r="B154" s="17" t="s">
        <v>253</v>
      </c>
      <c r="C154" s="5" t="s">
        <v>83</v>
      </c>
      <c r="D154" s="272"/>
      <c r="E154" s="182">
        <v>10</v>
      </c>
      <c r="F154" s="37">
        <v>4</v>
      </c>
      <c r="G154" s="37">
        <f t="shared" si="49"/>
        <v>14</v>
      </c>
      <c r="H154" s="37">
        <v>15</v>
      </c>
      <c r="I154" s="37">
        <v>7</v>
      </c>
      <c r="J154" s="37">
        <f t="shared" si="53"/>
        <v>22</v>
      </c>
      <c r="K154" s="37">
        <v>166</v>
      </c>
      <c r="L154" s="37">
        <v>38</v>
      </c>
      <c r="M154" s="37">
        <f t="shared" si="50"/>
        <v>204</v>
      </c>
      <c r="N154" s="37">
        <f t="shared" si="51"/>
        <v>181</v>
      </c>
      <c r="O154" s="37">
        <f t="shared" si="54"/>
        <v>45</v>
      </c>
      <c r="P154" s="417">
        <f t="shared" si="52"/>
        <v>226</v>
      </c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</row>
    <row r="155" spans="1:53" s="6" customFormat="1" ht="12.75">
      <c r="A155" s="565" t="s">
        <v>87</v>
      </c>
      <c r="B155" s="566" t="s">
        <v>88</v>
      </c>
      <c r="C155" s="567" t="s">
        <v>89</v>
      </c>
      <c r="D155" s="568"/>
      <c r="E155" s="168">
        <v>24</v>
      </c>
      <c r="F155" s="37">
        <v>8</v>
      </c>
      <c r="G155" s="37">
        <f>SUM(E155:F155)</f>
        <v>32</v>
      </c>
      <c r="H155" s="37">
        <v>25</v>
      </c>
      <c r="I155" s="37">
        <v>7</v>
      </c>
      <c r="J155" s="37">
        <f>SUM(H155:I155)</f>
        <v>32</v>
      </c>
      <c r="K155" s="37">
        <v>381</v>
      </c>
      <c r="L155" s="37">
        <v>88</v>
      </c>
      <c r="M155" s="37">
        <f t="shared" si="50"/>
        <v>469</v>
      </c>
      <c r="N155" s="37">
        <f t="shared" si="51"/>
        <v>406</v>
      </c>
      <c r="O155" s="37">
        <f t="shared" si="54"/>
        <v>95</v>
      </c>
      <c r="P155" s="417">
        <f t="shared" si="52"/>
        <v>501</v>
      </c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</row>
    <row r="156" spans="1:16" ht="12.75">
      <c r="A156" s="22" t="s">
        <v>90</v>
      </c>
      <c r="B156" s="18" t="s">
        <v>88</v>
      </c>
      <c r="C156" s="126" t="s">
        <v>89</v>
      </c>
      <c r="D156" s="131"/>
      <c r="E156" s="185">
        <v>0</v>
      </c>
      <c r="F156" s="37">
        <v>0</v>
      </c>
      <c r="G156" s="37">
        <f>SUM(E156:F156)</f>
        <v>0</v>
      </c>
      <c r="H156" s="37">
        <v>0</v>
      </c>
      <c r="I156" s="37">
        <v>0</v>
      </c>
      <c r="J156" s="37">
        <f t="shared" si="53"/>
        <v>0</v>
      </c>
      <c r="K156" s="37">
        <v>85</v>
      </c>
      <c r="L156" s="37">
        <v>26</v>
      </c>
      <c r="M156" s="37">
        <f t="shared" si="50"/>
        <v>111</v>
      </c>
      <c r="N156" s="37">
        <f>SUM(H156,K156)</f>
        <v>85</v>
      </c>
      <c r="O156" s="37">
        <f>SUM(I156,L156)</f>
        <v>26</v>
      </c>
      <c r="P156" s="417">
        <f t="shared" si="52"/>
        <v>111</v>
      </c>
    </row>
    <row r="157" spans="1:53" s="6" customFormat="1" ht="12.75">
      <c r="A157" s="226" t="s">
        <v>91</v>
      </c>
      <c r="B157" s="17" t="s">
        <v>92</v>
      </c>
      <c r="C157" s="5" t="s">
        <v>83</v>
      </c>
      <c r="D157" s="272">
        <v>41</v>
      </c>
      <c r="E157" s="182">
        <v>35</v>
      </c>
      <c r="F157" s="37">
        <v>42</v>
      </c>
      <c r="G157" s="37">
        <f>SUM(E157:F157)</f>
        <v>77</v>
      </c>
      <c r="H157" s="37">
        <v>22</v>
      </c>
      <c r="I157" s="37">
        <v>43</v>
      </c>
      <c r="J157" s="37">
        <f t="shared" si="53"/>
        <v>65</v>
      </c>
      <c r="K157" s="37">
        <v>192</v>
      </c>
      <c r="L157" s="37">
        <v>191</v>
      </c>
      <c r="M157" s="37">
        <f>SUM(K157:L157)</f>
        <v>383</v>
      </c>
      <c r="N157" s="37">
        <f t="shared" si="51"/>
        <v>214</v>
      </c>
      <c r="O157" s="37">
        <f t="shared" si="54"/>
        <v>234</v>
      </c>
      <c r="P157" s="417">
        <f t="shared" si="52"/>
        <v>448</v>
      </c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</row>
    <row r="158" spans="1:16" ht="11.25" customHeight="1">
      <c r="A158" s="276" t="s">
        <v>91</v>
      </c>
      <c r="B158" s="136" t="s">
        <v>222</v>
      </c>
      <c r="C158" s="137" t="s">
        <v>192</v>
      </c>
      <c r="D158" s="163"/>
      <c r="E158" s="186">
        <v>21</v>
      </c>
      <c r="F158" s="37">
        <v>25</v>
      </c>
      <c r="G158" s="37">
        <f t="shared" si="49"/>
        <v>46</v>
      </c>
      <c r="H158" s="37">
        <v>16</v>
      </c>
      <c r="I158" s="37">
        <v>23</v>
      </c>
      <c r="J158" s="37">
        <f t="shared" si="53"/>
        <v>39</v>
      </c>
      <c r="K158" s="37">
        <v>117</v>
      </c>
      <c r="L158" s="37">
        <v>121</v>
      </c>
      <c r="M158" s="37">
        <f t="shared" si="50"/>
        <v>238</v>
      </c>
      <c r="N158" s="37">
        <f t="shared" si="51"/>
        <v>133</v>
      </c>
      <c r="O158" s="37">
        <f t="shared" si="54"/>
        <v>144</v>
      </c>
      <c r="P158" s="417">
        <f t="shared" si="52"/>
        <v>277</v>
      </c>
    </row>
    <row r="159" spans="1:16" ht="11.25" customHeight="1">
      <c r="A159" s="278" t="s">
        <v>93</v>
      </c>
      <c r="B159" s="136" t="s">
        <v>211</v>
      </c>
      <c r="C159" s="137" t="s">
        <v>83</v>
      </c>
      <c r="D159" s="163"/>
      <c r="E159" s="186">
        <v>0</v>
      </c>
      <c r="F159" s="37">
        <v>0</v>
      </c>
      <c r="G159" s="37">
        <f t="shared" si="49"/>
        <v>0</v>
      </c>
      <c r="H159" s="37">
        <v>0</v>
      </c>
      <c r="I159" s="37">
        <v>0</v>
      </c>
      <c r="J159" s="37">
        <f t="shared" si="53"/>
        <v>0</v>
      </c>
      <c r="K159" s="37">
        <v>22</v>
      </c>
      <c r="L159" s="37">
        <v>19</v>
      </c>
      <c r="M159" s="37">
        <f t="shared" si="50"/>
        <v>41</v>
      </c>
      <c r="N159" s="37">
        <f t="shared" si="51"/>
        <v>22</v>
      </c>
      <c r="O159" s="37">
        <f t="shared" si="54"/>
        <v>19</v>
      </c>
      <c r="P159" s="417">
        <f t="shared" si="52"/>
        <v>41</v>
      </c>
    </row>
    <row r="160" spans="1:16" ht="12.75">
      <c r="A160" s="276" t="s">
        <v>94</v>
      </c>
      <c r="B160" s="279" t="s">
        <v>211</v>
      </c>
      <c r="C160" s="137" t="s">
        <v>83</v>
      </c>
      <c r="D160" s="163"/>
      <c r="E160" s="186">
        <v>10</v>
      </c>
      <c r="F160" s="37">
        <v>9</v>
      </c>
      <c r="G160" s="37">
        <f>SUM(E160:F160)</f>
        <v>19</v>
      </c>
      <c r="H160" s="37">
        <v>10</v>
      </c>
      <c r="I160" s="37">
        <v>10</v>
      </c>
      <c r="J160" s="37">
        <f t="shared" si="53"/>
        <v>20</v>
      </c>
      <c r="K160" s="37">
        <v>84</v>
      </c>
      <c r="L160" s="37">
        <v>78</v>
      </c>
      <c r="M160" s="37">
        <f t="shared" si="50"/>
        <v>162</v>
      </c>
      <c r="N160" s="37">
        <f t="shared" si="51"/>
        <v>94</v>
      </c>
      <c r="O160" s="37">
        <f t="shared" si="54"/>
        <v>88</v>
      </c>
      <c r="P160" s="417">
        <f t="shared" si="52"/>
        <v>182</v>
      </c>
    </row>
    <row r="161" spans="1:53" s="6" customFormat="1" ht="10.5" customHeight="1">
      <c r="A161" s="226" t="s">
        <v>161</v>
      </c>
      <c r="B161" s="569" t="s">
        <v>160</v>
      </c>
      <c r="C161" s="5" t="s">
        <v>83</v>
      </c>
      <c r="D161" s="272"/>
      <c r="E161" s="182">
        <v>19</v>
      </c>
      <c r="F161" s="37">
        <v>35</v>
      </c>
      <c r="G161" s="37">
        <f t="shared" si="49"/>
        <v>54</v>
      </c>
      <c r="H161" s="37">
        <v>30</v>
      </c>
      <c r="I161" s="37">
        <v>54</v>
      </c>
      <c r="J161" s="37">
        <f t="shared" si="53"/>
        <v>84</v>
      </c>
      <c r="K161" s="37">
        <v>134</v>
      </c>
      <c r="L161" s="37">
        <v>339</v>
      </c>
      <c r="M161" s="37">
        <f t="shared" si="50"/>
        <v>473</v>
      </c>
      <c r="N161" s="37">
        <f t="shared" si="51"/>
        <v>164</v>
      </c>
      <c r="O161" s="37">
        <f t="shared" si="54"/>
        <v>393</v>
      </c>
      <c r="P161" s="417">
        <f t="shared" si="52"/>
        <v>557</v>
      </c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</row>
    <row r="162" spans="1:16" ht="13.5" thickBot="1">
      <c r="A162" s="22" t="s">
        <v>184</v>
      </c>
      <c r="B162" s="280" t="s">
        <v>160</v>
      </c>
      <c r="C162" s="126" t="s">
        <v>83</v>
      </c>
      <c r="D162" s="131"/>
      <c r="E162" s="389">
        <v>0</v>
      </c>
      <c r="F162" s="45">
        <v>0</v>
      </c>
      <c r="G162" s="25">
        <f t="shared" si="49"/>
        <v>0</v>
      </c>
      <c r="H162" s="45">
        <v>0</v>
      </c>
      <c r="I162" s="45">
        <v>0</v>
      </c>
      <c r="J162" s="36">
        <f t="shared" si="53"/>
        <v>0</v>
      </c>
      <c r="K162" s="45">
        <v>1</v>
      </c>
      <c r="L162" s="45">
        <v>0</v>
      </c>
      <c r="M162" s="36">
        <f t="shared" si="50"/>
        <v>1</v>
      </c>
      <c r="N162" s="25">
        <f>SUM(H162,K162)</f>
        <v>1</v>
      </c>
      <c r="O162" s="53">
        <f>SUM(I162,L162)</f>
        <v>0</v>
      </c>
      <c r="P162" s="418">
        <f t="shared" si="52"/>
        <v>1</v>
      </c>
    </row>
    <row r="163" spans="1:16" ht="12.75" customHeight="1" thickBot="1">
      <c r="A163" s="659" t="s">
        <v>32</v>
      </c>
      <c r="B163" s="659"/>
      <c r="C163" s="659"/>
      <c r="D163" s="616"/>
      <c r="E163" s="159">
        <f>SUM(E146:E162)</f>
        <v>286</v>
      </c>
      <c r="F163" s="159">
        <f aca="true" t="shared" si="55" ref="F163:P163">SUM(F146:F162)</f>
        <v>326</v>
      </c>
      <c r="G163" s="159">
        <f t="shared" si="55"/>
        <v>612</v>
      </c>
      <c r="H163" s="159">
        <f t="shared" si="55"/>
        <v>285</v>
      </c>
      <c r="I163" s="159">
        <f t="shared" si="55"/>
        <v>332</v>
      </c>
      <c r="J163" s="159">
        <f t="shared" si="55"/>
        <v>617</v>
      </c>
      <c r="K163" s="159">
        <f t="shared" si="55"/>
        <v>2122</v>
      </c>
      <c r="L163" s="159">
        <f>SUM(L146:L162)</f>
        <v>2082</v>
      </c>
      <c r="M163" s="159">
        <f t="shared" si="55"/>
        <v>4204</v>
      </c>
      <c r="N163" s="159">
        <f t="shared" si="55"/>
        <v>2407</v>
      </c>
      <c r="O163" s="159">
        <f t="shared" si="55"/>
        <v>2414</v>
      </c>
      <c r="P163" s="159">
        <f t="shared" si="55"/>
        <v>4821</v>
      </c>
    </row>
    <row r="164" spans="1:53" s="6" customFormat="1" ht="12.75" customHeight="1">
      <c r="A164" s="63"/>
      <c r="B164" s="63"/>
      <c r="C164" s="63"/>
      <c r="D164" s="63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</row>
    <row r="165" spans="1:53" s="6" customFormat="1" ht="12.75" customHeight="1" thickBot="1">
      <c r="A165" s="63"/>
      <c r="B165" s="63"/>
      <c r="C165" s="63"/>
      <c r="D165" s="63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</row>
    <row r="166" spans="1:53" s="6" customFormat="1" ht="12.75" customHeight="1" thickBot="1">
      <c r="A166" s="156" t="s">
        <v>33</v>
      </c>
      <c r="B166" s="432" t="s">
        <v>49</v>
      </c>
      <c r="C166" s="156" t="s">
        <v>9</v>
      </c>
      <c r="D166" s="152"/>
      <c r="E166" s="153" t="s">
        <v>15</v>
      </c>
      <c r="F166" s="153" t="s">
        <v>16</v>
      </c>
      <c r="G166" s="153" t="s">
        <v>17</v>
      </c>
      <c r="H166" s="153" t="s">
        <v>15</v>
      </c>
      <c r="I166" s="153" t="s">
        <v>16</v>
      </c>
      <c r="J166" s="153" t="s">
        <v>17</v>
      </c>
      <c r="K166" s="153" t="s">
        <v>15</v>
      </c>
      <c r="L166" s="153" t="s">
        <v>16</v>
      </c>
      <c r="M166" s="153" t="s">
        <v>17</v>
      </c>
      <c r="N166" s="153" t="s">
        <v>15</v>
      </c>
      <c r="O166" s="153" t="s">
        <v>16</v>
      </c>
      <c r="P166" s="153" t="s">
        <v>17</v>
      </c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</row>
    <row r="167" spans="1:53" s="6" customFormat="1" ht="12.75" customHeight="1">
      <c r="A167" s="135" t="s">
        <v>95</v>
      </c>
      <c r="B167" s="283" t="s">
        <v>84</v>
      </c>
      <c r="C167" s="162" t="s">
        <v>83</v>
      </c>
      <c r="D167" s="163"/>
      <c r="E167" s="186">
        <v>0</v>
      </c>
      <c r="F167" s="36">
        <v>0</v>
      </c>
      <c r="G167" s="36">
        <f>SUM(E167:F167)</f>
        <v>0</v>
      </c>
      <c r="H167" s="36">
        <v>0</v>
      </c>
      <c r="I167" s="36">
        <v>0</v>
      </c>
      <c r="J167" s="36">
        <f>SUM(H167:I167)</f>
        <v>0</v>
      </c>
      <c r="K167" s="36">
        <v>0</v>
      </c>
      <c r="L167" s="36">
        <v>0</v>
      </c>
      <c r="M167" s="36">
        <f>SUM(K167:L167)</f>
        <v>0</v>
      </c>
      <c r="N167" s="36">
        <f>SUM(H167,K167)</f>
        <v>0</v>
      </c>
      <c r="O167" s="36">
        <f>SUM(I167,L167)</f>
        <v>0</v>
      </c>
      <c r="P167" s="108">
        <f aca="true" t="shared" si="56" ref="P167:P174">SUM(N167:O167)</f>
        <v>0</v>
      </c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</row>
    <row r="168" spans="1:16" ht="12.75">
      <c r="A168" s="135" t="s">
        <v>96</v>
      </c>
      <c r="B168" s="283" t="s">
        <v>84</v>
      </c>
      <c r="C168" s="162" t="s">
        <v>83</v>
      </c>
      <c r="D168" s="272"/>
      <c r="E168" s="186">
        <v>0</v>
      </c>
      <c r="F168" s="36">
        <v>0</v>
      </c>
      <c r="G168" s="36">
        <f>SUM(E168:F168)</f>
        <v>0</v>
      </c>
      <c r="H168" s="36">
        <v>0</v>
      </c>
      <c r="I168" s="36">
        <v>0</v>
      </c>
      <c r="J168" s="36">
        <f>SUM(H168:I168)</f>
        <v>0</v>
      </c>
      <c r="K168" s="36">
        <v>0</v>
      </c>
      <c r="L168" s="36">
        <v>0</v>
      </c>
      <c r="M168" s="36">
        <f>SUM(K168:L168)</f>
        <v>0</v>
      </c>
      <c r="N168" s="36">
        <f aca="true" t="shared" si="57" ref="N168:N175">SUM(H168,K168)</f>
        <v>0</v>
      </c>
      <c r="O168" s="36">
        <f aca="true" t="shared" si="58" ref="O168:O174">SUM(I168,L168)</f>
        <v>0</v>
      </c>
      <c r="P168" s="108">
        <f t="shared" si="56"/>
        <v>0</v>
      </c>
    </row>
    <row r="169" spans="1:16" ht="12.75">
      <c r="A169" s="51" t="s">
        <v>97</v>
      </c>
      <c r="B169" s="283" t="s">
        <v>84</v>
      </c>
      <c r="C169" s="121" t="s">
        <v>83</v>
      </c>
      <c r="D169" s="272"/>
      <c r="E169" s="42">
        <v>6</v>
      </c>
      <c r="F169" s="43">
        <v>14</v>
      </c>
      <c r="G169" s="36">
        <f aca="true" t="shared" si="59" ref="G169:G175">SUM(E169:F169)</f>
        <v>20</v>
      </c>
      <c r="H169" s="37">
        <v>6</v>
      </c>
      <c r="I169" s="37">
        <v>7</v>
      </c>
      <c r="J169" s="36">
        <f aca="true" t="shared" si="60" ref="J169:J175">SUM(H169:I169)</f>
        <v>13</v>
      </c>
      <c r="K169" s="37">
        <v>4</v>
      </c>
      <c r="L169" s="37">
        <v>10</v>
      </c>
      <c r="M169" s="36">
        <f aca="true" t="shared" si="61" ref="M169:M175">SUM(K169:L169)</f>
        <v>14</v>
      </c>
      <c r="N169" s="36">
        <f t="shared" si="57"/>
        <v>10</v>
      </c>
      <c r="O169" s="36">
        <f t="shared" si="58"/>
        <v>17</v>
      </c>
      <c r="P169" s="108">
        <f t="shared" si="56"/>
        <v>27</v>
      </c>
    </row>
    <row r="170" spans="1:16" ht="12.75">
      <c r="A170" s="125" t="s">
        <v>34</v>
      </c>
      <c r="B170" s="283" t="s">
        <v>84</v>
      </c>
      <c r="C170" s="143" t="s">
        <v>83</v>
      </c>
      <c r="D170" s="272"/>
      <c r="E170" s="111">
        <v>0</v>
      </c>
      <c r="F170" s="112">
        <v>0</v>
      </c>
      <c r="G170" s="36">
        <f t="shared" si="59"/>
        <v>0</v>
      </c>
      <c r="H170" s="53">
        <v>0</v>
      </c>
      <c r="I170" s="53">
        <v>0</v>
      </c>
      <c r="J170" s="36">
        <f t="shared" si="60"/>
        <v>0</v>
      </c>
      <c r="K170" s="53">
        <v>0</v>
      </c>
      <c r="L170" s="53">
        <v>0</v>
      </c>
      <c r="M170" s="36">
        <f t="shared" si="61"/>
        <v>0</v>
      </c>
      <c r="N170" s="36">
        <f t="shared" si="57"/>
        <v>0</v>
      </c>
      <c r="O170" s="36">
        <f>SUM(I170,L170)</f>
        <v>0</v>
      </c>
      <c r="P170" s="108">
        <f t="shared" si="56"/>
        <v>0</v>
      </c>
    </row>
    <row r="171" spans="1:53" s="6" customFormat="1" ht="12.75">
      <c r="A171" s="51" t="s">
        <v>35</v>
      </c>
      <c r="B171" s="62" t="s">
        <v>86</v>
      </c>
      <c r="C171" s="121" t="s">
        <v>83</v>
      </c>
      <c r="D171" s="272"/>
      <c r="E171" s="42">
        <v>0</v>
      </c>
      <c r="F171" s="43">
        <v>0</v>
      </c>
      <c r="G171" s="36">
        <f t="shared" si="59"/>
        <v>0</v>
      </c>
      <c r="H171" s="37">
        <v>0</v>
      </c>
      <c r="I171" s="37">
        <v>0</v>
      </c>
      <c r="J171" s="36">
        <f t="shared" si="60"/>
        <v>0</v>
      </c>
      <c r="K171" s="37">
        <v>3</v>
      </c>
      <c r="L171" s="37">
        <v>7</v>
      </c>
      <c r="M171" s="36">
        <f t="shared" si="61"/>
        <v>10</v>
      </c>
      <c r="N171" s="36">
        <f t="shared" si="57"/>
        <v>3</v>
      </c>
      <c r="O171" s="36">
        <f t="shared" si="58"/>
        <v>7</v>
      </c>
      <c r="P171" s="108">
        <f t="shared" si="56"/>
        <v>10</v>
      </c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</row>
    <row r="172" spans="1:53" s="6" customFormat="1" ht="12.75">
      <c r="A172" s="51" t="s">
        <v>194</v>
      </c>
      <c r="B172" s="62" t="s">
        <v>195</v>
      </c>
      <c r="C172" s="121" t="s">
        <v>83</v>
      </c>
      <c r="D172" s="272"/>
      <c r="E172" s="42">
        <v>0</v>
      </c>
      <c r="F172" s="43">
        <v>0</v>
      </c>
      <c r="G172" s="36">
        <f t="shared" si="59"/>
        <v>0</v>
      </c>
      <c r="H172" s="37">
        <v>0</v>
      </c>
      <c r="I172" s="37">
        <v>0</v>
      </c>
      <c r="J172" s="36">
        <f t="shared" si="60"/>
        <v>0</v>
      </c>
      <c r="K172" s="37">
        <v>15</v>
      </c>
      <c r="L172" s="37">
        <v>0</v>
      </c>
      <c r="M172" s="36">
        <f t="shared" si="61"/>
        <v>15</v>
      </c>
      <c r="N172" s="36">
        <f t="shared" si="57"/>
        <v>15</v>
      </c>
      <c r="O172" s="36">
        <f t="shared" si="58"/>
        <v>0</v>
      </c>
      <c r="P172" s="108">
        <f t="shared" si="56"/>
        <v>15</v>
      </c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</row>
    <row r="173" spans="1:53" s="6" customFormat="1" ht="12.75">
      <c r="A173" s="444" t="s">
        <v>98</v>
      </c>
      <c r="B173" s="309" t="s">
        <v>92</v>
      </c>
      <c r="C173" s="310" t="s">
        <v>83</v>
      </c>
      <c r="D173" s="311"/>
      <c r="E173" s="319">
        <v>0</v>
      </c>
      <c r="F173" s="320">
        <v>0</v>
      </c>
      <c r="G173" s="36">
        <f t="shared" si="59"/>
        <v>0</v>
      </c>
      <c r="H173" s="314">
        <v>0</v>
      </c>
      <c r="I173" s="314">
        <v>0</v>
      </c>
      <c r="J173" s="36">
        <f t="shared" si="60"/>
        <v>0</v>
      </c>
      <c r="K173" s="314">
        <v>10</v>
      </c>
      <c r="L173" s="314">
        <v>12</v>
      </c>
      <c r="M173" s="36">
        <f t="shared" si="61"/>
        <v>22</v>
      </c>
      <c r="N173" s="36">
        <f>SUM(H173,K173)</f>
        <v>10</v>
      </c>
      <c r="O173" s="36">
        <f>SUM(I173,L173)</f>
        <v>12</v>
      </c>
      <c r="P173" s="108">
        <f t="shared" si="56"/>
        <v>22</v>
      </c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</row>
    <row r="174" spans="1:53" s="6" customFormat="1" ht="12.75">
      <c r="A174" s="428" t="s">
        <v>221</v>
      </c>
      <c r="B174" s="429" t="s">
        <v>88</v>
      </c>
      <c r="C174" s="310" t="s">
        <v>89</v>
      </c>
      <c r="D174" s="311"/>
      <c r="E174" s="312">
        <v>0</v>
      </c>
      <c r="F174" s="313">
        <v>0</v>
      </c>
      <c r="G174" s="36">
        <f t="shared" si="59"/>
        <v>0</v>
      </c>
      <c r="H174" s="314">
        <v>0</v>
      </c>
      <c r="I174" s="314">
        <v>0</v>
      </c>
      <c r="J174" s="36">
        <f t="shared" si="60"/>
        <v>0</v>
      </c>
      <c r="K174" s="314">
        <v>7</v>
      </c>
      <c r="L174" s="314">
        <v>1</v>
      </c>
      <c r="M174" s="36">
        <f t="shared" si="61"/>
        <v>8</v>
      </c>
      <c r="N174" s="36">
        <f t="shared" si="57"/>
        <v>7</v>
      </c>
      <c r="O174" s="36">
        <f t="shared" si="58"/>
        <v>1</v>
      </c>
      <c r="P174" s="108">
        <f t="shared" si="56"/>
        <v>8</v>
      </c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</row>
    <row r="175" spans="1:16" ht="13.5" thickBot="1">
      <c r="A175" s="466" t="s">
        <v>99</v>
      </c>
      <c r="B175" s="465" t="s">
        <v>211</v>
      </c>
      <c r="C175" s="281" t="s">
        <v>83</v>
      </c>
      <c r="D175" s="282"/>
      <c r="E175" s="177">
        <v>0</v>
      </c>
      <c r="F175" s="178">
        <v>0</v>
      </c>
      <c r="G175" s="36">
        <f t="shared" si="59"/>
        <v>0</v>
      </c>
      <c r="H175" s="178">
        <v>0</v>
      </c>
      <c r="I175" s="178">
        <v>0</v>
      </c>
      <c r="J175" s="36">
        <f t="shared" si="60"/>
        <v>0</v>
      </c>
      <c r="K175" s="178">
        <v>0</v>
      </c>
      <c r="L175" s="178">
        <v>0</v>
      </c>
      <c r="M175" s="36">
        <f t="shared" si="61"/>
        <v>0</v>
      </c>
      <c r="N175" s="36">
        <f t="shared" si="57"/>
        <v>0</v>
      </c>
      <c r="O175" s="36">
        <f>SUM(I175,L175)</f>
        <v>0</v>
      </c>
      <c r="P175" s="108">
        <f>SUM(N175:O175)</f>
        <v>0</v>
      </c>
    </row>
    <row r="176" spans="1:53" s="6" customFormat="1" ht="13.5" thickBot="1">
      <c r="A176" s="659" t="s">
        <v>32</v>
      </c>
      <c r="B176" s="659"/>
      <c r="C176" s="659"/>
      <c r="D176" s="659"/>
      <c r="E176" s="159">
        <f>SUM(E167:E175)</f>
        <v>6</v>
      </c>
      <c r="F176" s="159">
        <f aca="true" t="shared" si="62" ref="F176:M176">SUM(F167:F175)</f>
        <v>14</v>
      </c>
      <c r="G176" s="159">
        <f>SUM(G167:G175)</f>
        <v>20</v>
      </c>
      <c r="H176" s="159">
        <f t="shared" si="62"/>
        <v>6</v>
      </c>
      <c r="I176" s="159">
        <f t="shared" si="62"/>
        <v>7</v>
      </c>
      <c r="J176" s="159">
        <f>SUM(J167:J175)</f>
        <v>13</v>
      </c>
      <c r="K176" s="159">
        <f t="shared" si="62"/>
        <v>39</v>
      </c>
      <c r="L176" s="159">
        <f>SUM(L167:L175)</f>
        <v>30</v>
      </c>
      <c r="M176" s="159">
        <f t="shared" si="62"/>
        <v>69</v>
      </c>
      <c r="N176" s="159">
        <f>SUM(N167:N175)</f>
        <v>45</v>
      </c>
      <c r="O176" s="159">
        <f>SUM(O167:O175)</f>
        <v>37</v>
      </c>
      <c r="P176" s="159">
        <f>SUM(P167:P175)</f>
        <v>82</v>
      </c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</row>
    <row r="177" spans="1:53" s="6" customFormat="1" ht="12.75">
      <c r="A177" s="115"/>
      <c r="B177" s="115"/>
      <c r="C177" s="115"/>
      <c r="D177" s="115"/>
      <c r="E177" s="362"/>
      <c r="F177" s="362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</row>
    <row r="178" spans="1:16" ht="13.5" thickBot="1">
      <c r="A178" s="63"/>
      <c r="B178" s="63"/>
      <c r="C178" s="63"/>
      <c r="D178" s="63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</row>
    <row r="179" spans="1:16" ht="12.75" customHeight="1" thickBot="1">
      <c r="A179" s="156" t="s">
        <v>45</v>
      </c>
      <c r="B179" s="356" t="s">
        <v>49</v>
      </c>
      <c r="C179" s="261" t="s">
        <v>9</v>
      </c>
      <c r="D179" s="181"/>
      <c r="E179" s="153" t="s">
        <v>15</v>
      </c>
      <c r="F179" s="153" t="s">
        <v>16</v>
      </c>
      <c r="G179" s="153" t="s">
        <v>17</v>
      </c>
      <c r="H179" s="153" t="s">
        <v>15</v>
      </c>
      <c r="I179" s="153" t="s">
        <v>16</v>
      </c>
      <c r="J179" s="153" t="s">
        <v>17</v>
      </c>
      <c r="K179" s="153" t="s">
        <v>15</v>
      </c>
      <c r="L179" s="153" t="s">
        <v>16</v>
      </c>
      <c r="M179" s="153" t="s">
        <v>17</v>
      </c>
      <c r="N179" s="153" t="s">
        <v>15</v>
      </c>
      <c r="O179" s="153" t="s">
        <v>16</v>
      </c>
      <c r="P179" s="153" t="s">
        <v>17</v>
      </c>
    </row>
    <row r="180" spans="1:16" s="64" customFormat="1" ht="12.75" customHeight="1">
      <c r="A180" s="440" t="s">
        <v>38</v>
      </c>
      <c r="B180" s="581" t="s">
        <v>225</v>
      </c>
      <c r="C180" s="582" t="s">
        <v>83</v>
      </c>
      <c r="D180" s="583"/>
      <c r="E180" s="584">
        <v>0</v>
      </c>
      <c r="F180" s="585">
        <v>0</v>
      </c>
      <c r="G180" s="585">
        <f>SUM(E180:F180)</f>
        <v>0</v>
      </c>
      <c r="H180" s="585">
        <v>0</v>
      </c>
      <c r="I180" s="585">
        <v>0</v>
      </c>
      <c r="J180" s="585">
        <f>SUM(H180:I180)</f>
        <v>0</v>
      </c>
      <c r="K180" s="585">
        <v>7</v>
      </c>
      <c r="L180" s="585">
        <v>7</v>
      </c>
      <c r="M180" s="585">
        <f>SUM(K180:L180)</f>
        <v>14</v>
      </c>
      <c r="N180" s="585">
        <f>SUM(H180,K180)</f>
        <v>7</v>
      </c>
      <c r="O180" s="585">
        <f>SUM(I180,L180)</f>
        <v>7</v>
      </c>
      <c r="P180" s="586">
        <f>SUM(N180:O180)</f>
        <v>14</v>
      </c>
    </row>
    <row r="181" spans="1:16" ht="26.25" thickBot="1">
      <c r="A181" s="31" t="s">
        <v>100</v>
      </c>
      <c r="B181" s="32" t="s">
        <v>101</v>
      </c>
      <c r="C181" s="210" t="s">
        <v>102</v>
      </c>
      <c r="D181" s="190"/>
      <c r="E181" s="186">
        <v>0</v>
      </c>
      <c r="F181" s="36">
        <v>0</v>
      </c>
      <c r="G181" s="315">
        <f>SUM(E181:F181)</f>
        <v>0</v>
      </c>
      <c r="H181" s="316">
        <v>0</v>
      </c>
      <c r="I181" s="316">
        <v>0</v>
      </c>
      <c r="J181" s="315">
        <f>SUM(H181:I181)</f>
        <v>0</v>
      </c>
      <c r="K181" s="316">
        <v>0</v>
      </c>
      <c r="L181" s="316">
        <v>0</v>
      </c>
      <c r="M181" s="315">
        <f>SUM(K181:L181)</f>
        <v>0</v>
      </c>
      <c r="N181" s="315">
        <f>SUM(H181,K181)</f>
        <v>0</v>
      </c>
      <c r="O181" s="315">
        <f>SUM(I181,L181)</f>
        <v>0</v>
      </c>
      <c r="P181" s="335">
        <f>SUM(N181:O181)</f>
        <v>0</v>
      </c>
    </row>
    <row r="182" spans="1:16" ht="13.5" thickBot="1">
      <c r="A182" s="659" t="s">
        <v>32</v>
      </c>
      <c r="B182" s="659"/>
      <c r="C182" s="659"/>
      <c r="D182" s="616"/>
      <c r="E182" s="157">
        <f>SUM(E180:E181)</f>
        <v>0</v>
      </c>
      <c r="F182" s="157">
        <f aca="true" t="shared" si="63" ref="F182:P182">SUM(F180:F181)</f>
        <v>0</v>
      </c>
      <c r="G182" s="157">
        <f t="shared" si="63"/>
        <v>0</v>
      </c>
      <c r="H182" s="157">
        <f t="shared" si="63"/>
        <v>0</v>
      </c>
      <c r="I182" s="157">
        <f t="shared" si="63"/>
        <v>0</v>
      </c>
      <c r="J182" s="157">
        <f t="shared" si="63"/>
        <v>0</v>
      </c>
      <c r="K182" s="157">
        <f t="shared" si="63"/>
        <v>7</v>
      </c>
      <c r="L182" s="157">
        <f t="shared" si="63"/>
        <v>7</v>
      </c>
      <c r="M182" s="157">
        <f t="shared" si="63"/>
        <v>14</v>
      </c>
      <c r="N182" s="157">
        <f t="shared" si="63"/>
        <v>7</v>
      </c>
      <c r="O182" s="157">
        <f t="shared" si="63"/>
        <v>7</v>
      </c>
      <c r="P182" s="157">
        <f t="shared" si="63"/>
        <v>14</v>
      </c>
    </row>
    <row r="183" spans="1:16" ht="13.5" thickBot="1">
      <c r="A183" s="641" t="s">
        <v>47</v>
      </c>
      <c r="B183" s="641"/>
      <c r="C183" s="641"/>
      <c r="D183" s="644"/>
      <c r="E183" s="160">
        <f>SUM(E163,E176,E182)</f>
        <v>292</v>
      </c>
      <c r="F183" s="160">
        <f aca="true" t="shared" si="64" ref="F183:P183">SUM(F163,F176,F182)</f>
        <v>340</v>
      </c>
      <c r="G183" s="160">
        <f t="shared" si="64"/>
        <v>632</v>
      </c>
      <c r="H183" s="160">
        <f t="shared" si="64"/>
        <v>291</v>
      </c>
      <c r="I183" s="160">
        <f t="shared" si="64"/>
        <v>339</v>
      </c>
      <c r="J183" s="160">
        <f t="shared" si="64"/>
        <v>630</v>
      </c>
      <c r="K183" s="160">
        <f t="shared" si="64"/>
        <v>2168</v>
      </c>
      <c r="L183" s="160">
        <f t="shared" si="64"/>
        <v>2119</v>
      </c>
      <c r="M183" s="160">
        <f t="shared" si="64"/>
        <v>4287</v>
      </c>
      <c r="N183" s="160">
        <f t="shared" si="64"/>
        <v>2459</v>
      </c>
      <c r="O183" s="160">
        <f t="shared" si="64"/>
        <v>2458</v>
      </c>
      <c r="P183" s="160">
        <f t="shared" si="64"/>
        <v>4917</v>
      </c>
    </row>
    <row r="184" spans="1:16" ht="12.75">
      <c r="A184" s="63"/>
      <c r="B184" s="63"/>
      <c r="C184" s="63"/>
      <c r="D184" s="63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1:16" ht="13.5" thickBot="1">
      <c r="A185" s="63"/>
      <c r="B185" s="63"/>
      <c r="C185" s="63"/>
      <c r="D185" s="63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</row>
    <row r="186" spans="1:53" s="6" customFormat="1" ht="13.5" thickBot="1">
      <c r="A186" s="629" t="s">
        <v>103</v>
      </c>
      <c r="B186" s="629"/>
      <c r="C186" s="629"/>
      <c r="D186" s="629"/>
      <c r="E186" s="629"/>
      <c r="F186" s="629"/>
      <c r="G186" s="629"/>
      <c r="H186" s="660" t="s">
        <v>6</v>
      </c>
      <c r="I186" s="660"/>
      <c r="J186" s="660"/>
      <c r="K186" s="660"/>
      <c r="L186" s="660"/>
      <c r="M186" s="660"/>
      <c r="N186" s="660"/>
      <c r="O186" s="660"/>
      <c r="P186" s="660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</row>
    <row r="187" spans="1:16" ht="13.5" thickBot="1">
      <c r="A187" s="156" t="s">
        <v>7</v>
      </c>
      <c r="B187" s="356" t="s">
        <v>49</v>
      </c>
      <c r="C187" s="261" t="s">
        <v>9</v>
      </c>
      <c r="D187" s="181"/>
      <c r="E187" s="636" t="s">
        <v>10</v>
      </c>
      <c r="F187" s="636"/>
      <c r="G187" s="636"/>
      <c r="H187" s="637" t="s">
        <v>11</v>
      </c>
      <c r="I187" s="636"/>
      <c r="J187" s="636"/>
      <c r="K187" s="636" t="s">
        <v>12</v>
      </c>
      <c r="L187" s="636"/>
      <c r="M187" s="636"/>
      <c r="N187" s="636" t="s">
        <v>13</v>
      </c>
      <c r="O187" s="636"/>
      <c r="P187" s="636"/>
    </row>
    <row r="188" spans="1:53" s="6" customFormat="1" ht="13.5" thickBot="1">
      <c r="A188" s="151" t="s">
        <v>14</v>
      </c>
      <c r="B188" s="152"/>
      <c r="C188" s="152"/>
      <c r="D188" s="181"/>
      <c r="E188" s="153" t="s">
        <v>15</v>
      </c>
      <c r="F188" s="153" t="s">
        <v>16</v>
      </c>
      <c r="G188" s="153" t="s">
        <v>17</v>
      </c>
      <c r="H188" s="153" t="s">
        <v>15</v>
      </c>
      <c r="I188" s="153" t="s">
        <v>16</v>
      </c>
      <c r="J188" s="153" t="s">
        <v>17</v>
      </c>
      <c r="K188" s="153" t="s">
        <v>15</v>
      </c>
      <c r="L188" s="153" t="s">
        <v>16</v>
      </c>
      <c r="M188" s="153" t="s">
        <v>17</v>
      </c>
      <c r="N188" s="153" t="s">
        <v>15</v>
      </c>
      <c r="O188" s="153" t="s">
        <v>16</v>
      </c>
      <c r="P188" s="153" t="s">
        <v>17</v>
      </c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</row>
    <row r="189" spans="1:53" s="6" customFormat="1" ht="12.75">
      <c r="A189" s="135" t="s">
        <v>163</v>
      </c>
      <c r="B189" s="28" t="s">
        <v>105</v>
      </c>
      <c r="C189" s="137" t="s">
        <v>106</v>
      </c>
      <c r="D189" s="193"/>
      <c r="E189" s="467">
        <v>0</v>
      </c>
      <c r="F189" s="15">
        <v>0</v>
      </c>
      <c r="G189" s="15">
        <f>SUM(E189:F189)</f>
        <v>0</v>
      </c>
      <c r="H189" s="12">
        <v>0</v>
      </c>
      <c r="I189" s="12">
        <v>0</v>
      </c>
      <c r="J189" s="12">
        <f>SUM(H189:I189)</f>
        <v>0</v>
      </c>
      <c r="K189" s="12">
        <v>0</v>
      </c>
      <c r="L189" s="12">
        <v>0</v>
      </c>
      <c r="M189" s="12">
        <f>SUM(K189:L189)</f>
        <v>0</v>
      </c>
      <c r="N189" s="12">
        <f>SUM(H189,K189)</f>
        <v>0</v>
      </c>
      <c r="O189" s="12">
        <f>SUM(I189,L189)</f>
        <v>0</v>
      </c>
      <c r="P189" s="468">
        <f>SUM(N189:O189)</f>
        <v>0</v>
      </c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</row>
    <row r="190" spans="1:53" s="6" customFormat="1" ht="13.5" thickBot="1">
      <c r="A190" s="11" t="s">
        <v>104</v>
      </c>
      <c r="B190" s="40" t="s">
        <v>105</v>
      </c>
      <c r="C190" s="473" t="s">
        <v>106</v>
      </c>
      <c r="D190" s="9"/>
      <c r="E190" s="570">
        <v>13</v>
      </c>
      <c r="F190" s="91">
        <v>2</v>
      </c>
      <c r="G190" s="91">
        <f>SUM(E190:F190)</f>
        <v>15</v>
      </c>
      <c r="H190" s="19">
        <v>13</v>
      </c>
      <c r="I190" s="19">
        <v>2</v>
      </c>
      <c r="J190" s="12">
        <f>SUM(H190:I190)</f>
        <v>15</v>
      </c>
      <c r="K190" s="19">
        <v>324</v>
      </c>
      <c r="L190" s="19">
        <v>57</v>
      </c>
      <c r="M190" s="91">
        <f>SUM(K190:L190)</f>
        <v>381</v>
      </c>
      <c r="N190" s="19">
        <f>SUM(H190,K190)</f>
        <v>337</v>
      </c>
      <c r="O190" s="19">
        <f>SUM(I190,L190)</f>
        <v>59</v>
      </c>
      <c r="P190" s="161">
        <f>SUM(N190:O190)</f>
        <v>396</v>
      </c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</row>
    <row r="191" spans="1:53" s="6" customFormat="1" ht="13.5" thickBot="1">
      <c r="A191" s="661" t="s">
        <v>32</v>
      </c>
      <c r="B191" s="661"/>
      <c r="C191" s="661"/>
      <c r="D191" s="662"/>
      <c r="E191" s="155">
        <f>SUM(E189:E190)</f>
        <v>13</v>
      </c>
      <c r="F191" s="155">
        <f aca="true" t="shared" si="65" ref="F191:P191">SUM(F189:F190)</f>
        <v>2</v>
      </c>
      <c r="G191" s="155">
        <f t="shared" si="65"/>
        <v>15</v>
      </c>
      <c r="H191" s="155">
        <f t="shared" si="65"/>
        <v>13</v>
      </c>
      <c r="I191" s="155">
        <f t="shared" si="65"/>
        <v>2</v>
      </c>
      <c r="J191" s="155">
        <f t="shared" si="65"/>
        <v>15</v>
      </c>
      <c r="K191" s="155">
        <f t="shared" si="65"/>
        <v>324</v>
      </c>
      <c r="L191" s="155">
        <f t="shared" si="65"/>
        <v>57</v>
      </c>
      <c r="M191" s="155">
        <f t="shared" si="65"/>
        <v>381</v>
      </c>
      <c r="N191" s="155">
        <f>SUM(N189:N190)</f>
        <v>337</v>
      </c>
      <c r="O191" s="155">
        <f>SUM(O189:O190)</f>
        <v>59</v>
      </c>
      <c r="P191" s="155">
        <f t="shared" si="65"/>
        <v>396</v>
      </c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</row>
    <row r="192" spans="1:53" s="6" customFormat="1" ht="12.75">
      <c r="A192" s="74"/>
      <c r="B192" s="74"/>
      <c r="C192" s="74"/>
      <c r="D192" s="7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</row>
    <row r="193" spans="1:16" ht="12.75">
      <c r="A193" s="74"/>
      <c r="B193" s="74"/>
      <c r="C193" s="74"/>
      <c r="D193" s="7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</row>
    <row r="194" spans="1:16" ht="12" customHeight="1" thickBot="1">
      <c r="A194" s="74"/>
      <c r="B194" s="74"/>
      <c r="C194" s="74"/>
      <c r="D194" s="7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</row>
    <row r="195" spans="1:16" ht="13.5" thickBot="1">
      <c r="A195" s="156" t="s">
        <v>33</v>
      </c>
      <c r="B195" s="356" t="s">
        <v>49</v>
      </c>
      <c r="C195" s="261" t="s">
        <v>9</v>
      </c>
      <c r="D195" s="181"/>
      <c r="E195" s="153" t="s">
        <v>15</v>
      </c>
      <c r="F195" s="153" t="s">
        <v>16</v>
      </c>
      <c r="G195" s="153" t="s">
        <v>17</v>
      </c>
      <c r="H195" s="153" t="s">
        <v>15</v>
      </c>
      <c r="I195" s="153" t="s">
        <v>16</v>
      </c>
      <c r="J195" s="153" t="s">
        <v>17</v>
      </c>
      <c r="K195" s="153" t="s">
        <v>15</v>
      </c>
      <c r="L195" s="153" t="s">
        <v>16</v>
      </c>
      <c r="M195" s="153" t="s">
        <v>17</v>
      </c>
      <c r="N195" s="153" t="s">
        <v>15</v>
      </c>
      <c r="O195" s="153" t="s">
        <v>16</v>
      </c>
      <c r="P195" s="153" t="s">
        <v>17</v>
      </c>
    </row>
    <row r="196" spans="1:53" s="6" customFormat="1" ht="13.5" thickBot="1">
      <c r="A196" s="443" t="s">
        <v>221</v>
      </c>
      <c r="B196" s="44" t="s">
        <v>105</v>
      </c>
      <c r="C196" s="116" t="s">
        <v>107</v>
      </c>
      <c r="D196" s="194"/>
      <c r="E196" s="195">
        <v>0</v>
      </c>
      <c r="F196" s="109">
        <v>0</v>
      </c>
      <c r="G196" s="109">
        <f>SUM(E196:F196)</f>
        <v>0</v>
      </c>
      <c r="H196" s="109">
        <v>0</v>
      </c>
      <c r="I196" s="45">
        <v>0</v>
      </c>
      <c r="J196" s="109">
        <f>SUM(H196:I196)</f>
        <v>0</v>
      </c>
      <c r="K196" s="45">
        <v>0</v>
      </c>
      <c r="L196" s="45">
        <v>1</v>
      </c>
      <c r="M196" s="109">
        <f>SUM(K196:L196)</f>
        <v>1</v>
      </c>
      <c r="N196" s="45">
        <f>SUM(H196,K196)</f>
        <v>0</v>
      </c>
      <c r="O196" s="45">
        <f>SUM(I196,L196)</f>
        <v>1</v>
      </c>
      <c r="P196" s="117">
        <f>SUM(N196:O196)</f>
        <v>1</v>
      </c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</row>
    <row r="197" spans="1:53" s="6" customFormat="1" ht="13.5" thickBot="1">
      <c r="A197" s="663" t="s">
        <v>32</v>
      </c>
      <c r="B197" s="664"/>
      <c r="C197" s="664"/>
      <c r="D197" s="664"/>
      <c r="E197" s="113">
        <f>E196</f>
        <v>0</v>
      </c>
      <c r="F197" s="113">
        <f aca="true" t="shared" si="66" ref="F197:O197">F196</f>
        <v>0</v>
      </c>
      <c r="G197" s="113">
        <f t="shared" si="66"/>
        <v>0</v>
      </c>
      <c r="H197" s="113">
        <f t="shared" si="66"/>
        <v>0</v>
      </c>
      <c r="I197" s="113">
        <f>I196</f>
        <v>0</v>
      </c>
      <c r="J197" s="113">
        <f t="shared" si="66"/>
        <v>0</v>
      </c>
      <c r="K197" s="113">
        <f t="shared" si="66"/>
        <v>0</v>
      </c>
      <c r="L197" s="113">
        <f>L196</f>
        <v>1</v>
      </c>
      <c r="M197" s="113">
        <f t="shared" si="66"/>
        <v>1</v>
      </c>
      <c r="N197" s="113">
        <f t="shared" si="66"/>
        <v>0</v>
      </c>
      <c r="O197" s="113">
        <f t="shared" si="66"/>
        <v>1</v>
      </c>
      <c r="P197" s="388">
        <f>P196</f>
        <v>1</v>
      </c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</row>
    <row r="198" ht="15.75" thickBot="1"/>
    <row r="199" spans="1:16" ht="13.5" thickBot="1">
      <c r="A199" s="156" t="s">
        <v>45</v>
      </c>
      <c r="B199" s="356" t="s">
        <v>49</v>
      </c>
      <c r="C199" s="261" t="s">
        <v>9</v>
      </c>
      <c r="D199" s="181"/>
      <c r="E199" s="153" t="s">
        <v>15</v>
      </c>
      <c r="F199" s="153" t="s">
        <v>16</v>
      </c>
      <c r="G199" s="153" t="s">
        <v>17</v>
      </c>
      <c r="H199" s="153" t="s">
        <v>15</v>
      </c>
      <c r="I199" s="153" t="s">
        <v>16</v>
      </c>
      <c r="J199" s="153" t="s">
        <v>17</v>
      </c>
      <c r="K199" s="153" t="s">
        <v>15</v>
      </c>
      <c r="L199" s="153" t="s">
        <v>16</v>
      </c>
      <c r="M199" s="153" t="s">
        <v>17</v>
      </c>
      <c r="N199" s="153" t="s">
        <v>15</v>
      </c>
      <c r="O199" s="153" t="s">
        <v>16</v>
      </c>
      <c r="P199" s="153" t="s">
        <v>17</v>
      </c>
    </row>
    <row r="200" spans="1:16" ht="26.25" thickBot="1">
      <c r="A200" s="442" t="s">
        <v>217</v>
      </c>
      <c r="B200" s="321" t="s">
        <v>105</v>
      </c>
      <c r="C200" s="322" t="s">
        <v>107</v>
      </c>
      <c r="D200" s="323"/>
      <c r="E200" s="324">
        <v>0</v>
      </c>
      <c r="F200" s="325">
        <v>0</v>
      </c>
      <c r="G200" s="325">
        <f>SUM(E200:F200)</f>
        <v>0</v>
      </c>
      <c r="H200" s="325">
        <v>0</v>
      </c>
      <c r="I200" s="326">
        <v>0</v>
      </c>
      <c r="J200" s="325">
        <f>SUM(H200:I200)</f>
        <v>0</v>
      </c>
      <c r="K200" s="326">
        <v>0</v>
      </c>
      <c r="L200" s="326">
        <v>0</v>
      </c>
      <c r="M200" s="325">
        <f>SUM(K200:L200)</f>
        <v>0</v>
      </c>
      <c r="N200" s="326">
        <f>SUM(H200,K200)</f>
        <v>0</v>
      </c>
      <c r="O200" s="326">
        <f>SUM(I200,L200)</f>
        <v>0</v>
      </c>
      <c r="P200" s="327">
        <f>SUM(N200:O200)</f>
        <v>0</v>
      </c>
    </row>
    <row r="201" spans="1:16" ht="13.5" thickBot="1">
      <c r="A201" s="668" t="s">
        <v>32</v>
      </c>
      <c r="B201" s="669"/>
      <c r="C201" s="669"/>
      <c r="D201" s="669"/>
      <c r="E201" s="328">
        <f>E200</f>
        <v>0</v>
      </c>
      <c r="F201" s="326">
        <f aca="true" t="shared" si="67" ref="F201:O201">F200</f>
        <v>0</v>
      </c>
      <c r="G201" s="326">
        <f t="shared" si="67"/>
        <v>0</v>
      </c>
      <c r="H201" s="326">
        <f t="shared" si="67"/>
        <v>0</v>
      </c>
      <c r="I201" s="326">
        <f t="shared" si="67"/>
        <v>0</v>
      </c>
      <c r="J201" s="326">
        <f t="shared" si="67"/>
        <v>0</v>
      </c>
      <c r="K201" s="326">
        <f t="shared" si="67"/>
        <v>0</v>
      </c>
      <c r="L201" s="326">
        <f t="shared" si="67"/>
        <v>0</v>
      </c>
      <c r="M201" s="326">
        <f t="shared" si="67"/>
        <v>0</v>
      </c>
      <c r="N201" s="326">
        <f t="shared" si="67"/>
        <v>0</v>
      </c>
      <c r="O201" s="326">
        <f t="shared" si="67"/>
        <v>0</v>
      </c>
      <c r="P201" s="329">
        <f>P200</f>
        <v>0</v>
      </c>
    </row>
    <row r="202" spans="1:16" ht="13.5" thickBot="1">
      <c r="A202" s="642" t="s">
        <v>47</v>
      </c>
      <c r="B202" s="642"/>
      <c r="C202" s="642"/>
      <c r="D202" s="665"/>
      <c r="E202" s="160">
        <f>E191+E197+E201</f>
        <v>13</v>
      </c>
      <c r="F202" s="160">
        <f aca="true" t="shared" si="68" ref="F202:N202">F191+F197+F201</f>
        <v>2</v>
      </c>
      <c r="G202" s="160">
        <f t="shared" si="68"/>
        <v>15</v>
      </c>
      <c r="H202" s="160">
        <f>H191+H197+H201</f>
        <v>13</v>
      </c>
      <c r="I202" s="160">
        <f t="shared" si="68"/>
        <v>2</v>
      </c>
      <c r="J202" s="160">
        <f t="shared" si="68"/>
        <v>15</v>
      </c>
      <c r="K202" s="160">
        <f t="shared" si="68"/>
        <v>324</v>
      </c>
      <c r="L202" s="160">
        <f t="shared" si="68"/>
        <v>58</v>
      </c>
      <c r="M202" s="160">
        <f t="shared" si="68"/>
        <v>382</v>
      </c>
      <c r="N202" s="160">
        <f t="shared" si="68"/>
        <v>337</v>
      </c>
      <c r="O202" s="160">
        <f>O191+O197+O201</f>
        <v>60</v>
      </c>
      <c r="P202" s="160">
        <f>P191+P197+P201</f>
        <v>397</v>
      </c>
    </row>
    <row r="203" spans="1:16" ht="13.5" thickBot="1">
      <c r="A203" s="119"/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1:16" ht="11.25" customHeight="1" thickBot="1">
      <c r="A204" s="645" t="s">
        <v>108</v>
      </c>
      <c r="B204" s="646"/>
      <c r="C204" s="646"/>
      <c r="D204" s="646"/>
      <c r="E204" s="646"/>
      <c r="F204" s="646"/>
      <c r="G204" s="646"/>
      <c r="H204" s="639" t="s">
        <v>6</v>
      </c>
      <c r="I204" s="639"/>
      <c r="J204" s="639"/>
      <c r="K204" s="639"/>
      <c r="L204" s="639"/>
      <c r="M204" s="639"/>
      <c r="N204" s="639"/>
      <c r="O204" s="639"/>
      <c r="P204" s="640"/>
    </row>
    <row r="205" spans="1:16" ht="13.5" thickBot="1">
      <c r="A205" s="357" t="s">
        <v>7</v>
      </c>
      <c r="B205" s="358" t="s">
        <v>49</v>
      </c>
      <c r="C205" s="357" t="s">
        <v>9</v>
      </c>
      <c r="D205" s="294"/>
      <c r="E205" s="670" t="s">
        <v>10</v>
      </c>
      <c r="F205" s="670"/>
      <c r="G205" s="670"/>
      <c r="H205" s="671" t="s">
        <v>11</v>
      </c>
      <c r="I205" s="670"/>
      <c r="J205" s="670"/>
      <c r="K205" s="670" t="s">
        <v>12</v>
      </c>
      <c r="L205" s="670"/>
      <c r="M205" s="670"/>
      <c r="N205" s="670" t="s">
        <v>13</v>
      </c>
      <c r="O205" s="670"/>
      <c r="P205" s="670"/>
    </row>
    <row r="206" spans="1:16" ht="11.25" customHeight="1" thickBot="1">
      <c r="A206" s="261" t="s">
        <v>14</v>
      </c>
      <c r="B206" s="240"/>
      <c r="C206" s="240"/>
      <c r="D206" s="239"/>
      <c r="E206" s="241" t="s">
        <v>15</v>
      </c>
      <c r="F206" s="241" t="s">
        <v>16</v>
      </c>
      <c r="G206" s="241" t="s">
        <v>17</v>
      </c>
      <c r="H206" s="241" t="s">
        <v>15</v>
      </c>
      <c r="I206" s="241" t="s">
        <v>16</v>
      </c>
      <c r="J206" s="241" t="s">
        <v>17</v>
      </c>
      <c r="K206" s="241" t="s">
        <v>15</v>
      </c>
      <c r="L206" s="241" t="s">
        <v>16</v>
      </c>
      <c r="M206" s="241" t="s">
        <v>17</v>
      </c>
      <c r="N206" s="241" t="s">
        <v>15</v>
      </c>
      <c r="O206" s="241" t="s">
        <v>16</v>
      </c>
      <c r="P206" s="241" t="s">
        <v>17</v>
      </c>
    </row>
    <row r="207" spans="1:53" s="471" customFormat="1" ht="12.75">
      <c r="A207" s="31" t="s">
        <v>109</v>
      </c>
      <c r="B207" s="32" t="s">
        <v>80</v>
      </c>
      <c r="C207" s="7" t="s">
        <v>20</v>
      </c>
      <c r="D207" s="393"/>
      <c r="E207" s="110">
        <v>0</v>
      </c>
      <c r="F207" s="35">
        <v>0</v>
      </c>
      <c r="G207" s="35">
        <f>SUM(E207:F207)</f>
        <v>0</v>
      </c>
      <c r="H207" s="35">
        <v>0</v>
      </c>
      <c r="I207" s="35">
        <v>0</v>
      </c>
      <c r="J207" s="35">
        <f>SUM(H207:I207)</f>
        <v>0</v>
      </c>
      <c r="K207" s="35">
        <v>38</v>
      </c>
      <c r="L207" s="35">
        <v>12</v>
      </c>
      <c r="M207" s="35">
        <f>SUM(K207:L207)</f>
        <v>50</v>
      </c>
      <c r="N207" s="35">
        <f>SUM(H207,K207)</f>
        <v>38</v>
      </c>
      <c r="O207" s="35">
        <f>SUM(I207,L207)</f>
        <v>12</v>
      </c>
      <c r="P207" s="96">
        <f aca="true" t="shared" si="69" ref="P207:P216">SUM(N207:O207)</f>
        <v>50</v>
      </c>
      <c r="Q207" s="470"/>
      <c r="R207" s="470"/>
      <c r="S207" s="470"/>
      <c r="T207" s="470"/>
      <c r="U207" s="470"/>
      <c r="V207" s="470"/>
      <c r="W207" s="470"/>
      <c r="X207" s="470"/>
      <c r="Y207" s="470"/>
      <c r="Z207" s="470"/>
      <c r="AA207" s="470"/>
      <c r="AB207" s="470"/>
      <c r="AC207" s="470"/>
      <c r="AD207" s="470"/>
      <c r="AE207" s="470"/>
      <c r="AF207" s="470"/>
      <c r="AG207" s="470"/>
      <c r="AH207" s="470"/>
      <c r="AI207" s="470"/>
      <c r="AJ207" s="470"/>
      <c r="AK207" s="470"/>
      <c r="AL207" s="470"/>
      <c r="AM207" s="470"/>
      <c r="AN207" s="470"/>
      <c r="AO207" s="470"/>
      <c r="AP207" s="470"/>
      <c r="AQ207" s="470"/>
      <c r="AR207" s="470"/>
      <c r="AS207" s="470"/>
      <c r="AT207" s="470"/>
      <c r="AU207" s="470"/>
      <c r="AV207" s="470"/>
      <c r="AW207" s="470"/>
      <c r="AX207" s="470"/>
      <c r="AY207" s="470"/>
      <c r="AZ207" s="470"/>
      <c r="BA207" s="470"/>
    </row>
    <row r="208" spans="1:53" s="472" customFormat="1" ht="12.75">
      <c r="A208" s="29" t="s">
        <v>177</v>
      </c>
      <c r="B208" s="30" t="s">
        <v>80</v>
      </c>
      <c r="C208" s="8" t="s">
        <v>20</v>
      </c>
      <c r="D208" s="284"/>
      <c r="E208" s="189">
        <v>0</v>
      </c>
      <c r="F208" s="38">
        <v>0</v>
      </c>
      <c r="G208" s="35">
        <f aca="true" t="shared" si="70" ref="G208:G216">SUM(E208:F208)</f>
        <v>0</v>
      </c>
      <c r="H208" s="38">
        <v>0</v>
      </c>
      <c r="I208" s="38">
        <v>0</v>
      </c>
      <c r="J208" s="35">
        <f aca="true" t="shared" si="71" ref="J208:J216">SUM(H208:I208)</f>
        <v>0</v>
      </c>
      <c r="K208" s="38">
        <v>1</v>
      </c>
      <c r="L208" s="38">
        <v>0</v>
      </c>
      <c r="M208" s="35">
        <f aca="true" t="shared" si="72" ref="M208:M216">SUM(K208:L208)</f>
        <v>1</v>
      </c>
      <c r="N208" s="38">
        <f>SUM(H208,K208)</f>
        <v>1</v>
      </c>
      <c r="O208" s="38">
        <f>SUM(I208,L208)</f>
        <v>0</v>
      </c>
      <c r="P208" s="96">
        <f t="shared" si="69"/>
        <v>1</v>
      </c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</row>
    <row r="209" spans="1:53" s="472" customFormat="1" ht="22.5">
      <c r="A209" s="571" t="s">
        <v>110</v>
      </c>
      <c r="B209" s="30" t="s">
        <v>80</v>
      </c>
      <c r="C209" s="8" t="s">
        <v>20</v>
      </c>
      <c r="D209" s="284"/>
      <c r="E209" s="189">
        <v>0</v>
      </c>
      <c r="F209" s="38">
        <v>0</v>
      </c>
      <c r="G209" s="35">
        <f t="shared" si="70"/>
        <v>0</v>
      </c>
      <c r="H209" s="38">
        <v>0</v>
      </c>
      <c r="I209" s="38">
        <v>0</v>
      </c>
      <c r="J209" s="35">
        <f>SUM(H209:I209)</f>
        <v>0</v>
      </c>
      <c r="K209" s="38">
        <v>18</v>
      </c>
      <c r="L209" s="38">
        <v>30</v>
      </c>
      <c r="M209" s="35">
        <f>SUM(K209:L209)</f>
        <v>48</v>
      </c>
      <c r="N209" s="38">
        <f>SUM(H209,K209)</f>
        <v>18</v>
      </c>
      <c r="O209" s="38">
        <f aca="true" t="shared" si="73" ref="O209:O216">SUM(I209,L209)</f>
        <v>30</v>
      </c>
      <c r="P209" s="96">
        <f t="shared" si="69"/>
        <v>48</v>
      </c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</row>
    <row r="210" spans="1:53" s="472" customFormat="1" ht="21" customHeight="1">
      <c r="A210" s="572" t="s">
        <v>186</v>
      </c>
      <c r="B210" s="30" t="s">
        <v>80</v>
      </c>
      <c r="C210" s="8" t="s">
        <v>20</v>
      </c>
      <c r="D210" s="284"/>
      <c r="E210" s="189">
        <v>0</v>
      </c>
      <c r="F210" s="38">
        <v>0</v>
      </c>
      <c r="G210" s="35">
        <f>SUM(E210:F210)</f>
        <v>0</v>
      </c>
      <c r="H210" s="38">
        <v>0</v>
      </c>
      <c r="I210" s="38">
        <v>0</v>
      </c>
      <c r="J210" s="35">
        <f t="shared" si="71"/>
        <v>0</v>
      </c>
      <c r="K210" s="38">
        <v>1</v>
      </c>
      <c r="L210" s="38">
        <v>0</v>
      </c>
      <c r="M210" s="35">
        <f t="shared" si="72"/>
        <v>1</v>
      </c>
      <c r="N210" s="38">
        <f aca="true" t="shared" si="74" ref="N210:N215">SUM(H210,K210)</f>
        <v>1</v>
      </c>
      <c r="O210" s="38">
        <f t="shared" si="73"/>
        <v>0</v>
      </c>
      <c r="P210" s="96">
        <f t="shared" si="69"/>
        <v>1</v>
      </c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</row>
    <row r="211" spans="1:53" s="472" customFormat="1" ht="12.75">
      <c r="A211" s="29" t="s">
        <v>185</v>
      </c>
      <c r="B211" s="30" t="s">
        <v>80</v>
      </c>
      <c r="C211" s="8" t="s">
        <v>20</v>
      </c>
      <c r="D211" s="284"/>
      <c r="E211" s="189">
        <v>0</v>
      </c>
      <c r="F211" s="38">
        <v>0</v>
      </c>
      <c r="G211" s="35">
        <f t="shared" si="70"/>
        <v>0</v>
      </c>
      <c r="H211" s="38">
        <v>0</v>
      </c>
      <c r="I211" s="38">
        <v>0</v>
      </c>
      <c r="J211" s="35">
        <f t="shared" si="71"/>
        <v>0</v>
      </c>
      <c r="K211" s="38">
        <v>118</v>
      </c>
      <c r="L211" s="38">
        <v>134</v>
      </c>
      <c r="M211" s="35">
        <f t="shared" si="72"/>
        <v>252</v>
      </c>
      <c r="N211" s="38">
        <f t="shared" si="74"/>
        <v>118</v>
      </c>
      <c r="O211" s="38">
        <f>SUM(I211,L211)</f>
        <v>134</v>
      </c>
      <c r="P211" s="96">
        <f t="shared" si="69"/>
        <v>252</v>
      </c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</row>
    <row r="212" spans="1:53" s="472" customFormat="1" ht="12.75">
      <c r="A212" s="29" t="s">
        <v>162</v>
      </c>
      <c r="B212" s="30" t="s">
        <v>80</v>
      </c>
      <c r="C212" s="8" t="s">
        <v>20</v>
      </c>
      <c r="D212" s="284"/>
      <c r="E212" s="189">
        <v>32</v>
      </c>
      <c r="F212" s="38">
        <v>19</v>
      </c>
      <c r="G212" s="35">
        <f t="shared" si="70"/>
        <v>51</v>
      </c>
      <c r="H212" s="38">
        <v>51</v>
      </c>
      <c r="I212" s="38">
        <v>37</v>
      </c>
      <c r="J212" s="35">
        <f t="shared" si="71"/>
        <v>88</v>
      </c>
      <c r="K212" s="38">
        <v>194</v>
      </c>
      <c r="L212" s="38">
        <v>193</v>
      </c>
      <c r="M212" s="35">
        <f t="shared" si="72"/>
        <v>387</v>
      </c>
      <c r="N212" s="38">
        <f>SUM(H212,K212)</f>
        <v>245</v>
      </c>
      <c r="O212" s="38">
        <f t="shared" si="73"/>
        <v>230</v>
      </c>
      <c r="P212" s="96">
        <f t="shared" si="69"/>
        <v>475</v>
      </c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</row>
    <row r="213" spans="1:53" s="471" customFormat="1" ht="22.5">
      <c r="A213" s="446" t="s">
        <v>191</v>
      </c>
      <c r="B213" s="30" t="s">
        <v>80</v>
      </c>
      <c r="C213" s="8" t="s">
        <v>20</v>
      </c>
      <c r="D213" s="284"/>
      <c r="E213" s="189">
        <v>0</v>
      </c>
      <c r="F213" s="38">
        <v>0</v>
      </c>
      <c r="G213" s="35">
        <f t="shared" si="70"/>
        <v>0</v>
      </c>
      <c r="H213" s="38">
        <v>0</v>
      </c>
      <c r="I213" s="38">
        <v>0</v>
      </c>
      <c r="J213" s="35">
        <f t="shared" si="71"/>
        <v>0</v>
      </c>
      <c r="K213" s="38">
        <v>10</v>
      </c>
      <c r="L213" s="38">
        <v>8</v>
      </c>
      <c r="M213" s="35">
        <f t="shared" si="72"/>
        <v>18</v>
      </c>
      <c r="N213" s="38">
        <f>SUM(H213,K213)</f>
        <v>10</v>
      </c>
      <c r="O213" s="38">
        <f>SUM(I213,L213)</f>
        <v>8</v>
      </c>
      <c r="P213" s="96">
        <f t="shared" si="69"/>
        <v>18</v>
      </c>
      <c r="Q213" s="470"/>
      <c r="R213" s="470"/>
      <c r="S213" s="470"/>
      <c r="T213" s="470"/>
      <c r="U213" s="470"/>
      <c r="V213" s="470"/>
      <c r="W213" s="470"/>
      <c r="X213" s="470"/>
      <c r="Y213" s="470"/>
      <c r="Z213" s="470"/>
      <c r="AA213" s="470"/>
      <c r="AB213" s="470"/>
      <c r="AC213" s="470"/>
      <c r="AD213" s="470"/>
      <c r="AE213" s="470"/>
      <c r="AF213" s="470"/>
      <c r="AG213" s="470"/>
      <c r="AH213" s="470"/>
      <c r="AI213" s="470"/>
      <c r="AJ213" s="470"/>
      <c r="AK213" s="470"/>
      <c r="AL213" s="470"/>
      <c r="AM213" s="470"/>
      <c r="AN213" s="470"/>
      <c r="AO213" s="470"/>
      <c r="AP213" s="470"/>
      <c r="AQ213" s="470"/>
      <c r="AR213" s="470"/>
      <c r="AS213" s="470"/>
      <c r="AT213" s="470"/>
      <c r="AU213" s="470"/>
      <c r="AV213" s="470"/>
      <c r="AW213" s="470"/>
      <c r="AX213" s="470"/>
      <c r="AY213" s="470"/>
      <c r="AZ213" s="470"/>
      <c r="BA213" s="470"/>
    </row>
    <row r="214" spans="1:53" s="574" customFormat="1" ht="13.5" customHeight="1">
      <c r="A214" s="446" t="s">
        <v>111</v>
      </c>
      <c r="B214" s="30" t="s">
        <v>80</v>
      </c>
      <c r="C214" s="8" t="s">
        <v>20</v>
      </c>
      <c r="D214" s="284"/>
      <c r="E214" s="189">
        <v>0</v>
      </c>
      <c r="F214" s="38">
        <v>0</v>
      </c>
      <c r="G214" s="35">
        <f t="shared" si="70"/>
        <v>0</v>
      </c>
      <c r="H214" s="38">
        <v>0</v>
      </c>
      <c r="I214" s="38">
        <v>0</v>
      </c>
      <c r="J214" s="35">
        <f t="shared" si="71"/>
        <v>0</v>
      </c>
      <c r="K214" s="38">
        <v>50</v>
      </c>
      <c r="L214" s="38">
        <v>86</v>
      </c>
      <c r="M214" s="35">
        <f t="shared" si="72"/>
        <v>136</v>
      </c>
      <c r="N214" s="38">
        <f>SUM(H214,K214)</f>
        <v>50</v>
      </c>
      <c r="O214" s="38">
        <f t="shared" si="73"/>
        <v>86</v>
      </c>
      <c r="P214" s="96">
        <f t="shared" si="69"/>
        <v>136</v>
      </c>
      <c r="Q214" s="573"/>
      <c r="R214" s="573"/>
      <c r="S214" s="573"/>
      <c r="T214" s="573"/>
      <c r="U214" s="573"/>
      <c r="V214" s="573"/>
      <c r="W214" s="573"/>
      <c r="X214" s="573"/>
      <c r="Y214" s="573"/>
      <c r="Z214" s="573"/>
      <c r="AA214" s="573"/>
      <c r="AB214" s="573"/>
      <c r="AC214" s="573"/>
      <c r="AD214" s="573"/>
      <c r="AE214" s="573"/>
      <c r="AF214" s="573"/>
      <c r="AG214" s="573"/>
      <c r="AH214" s="573"/>
      <c r="AI214" s="573"/>
      <c r="AJ214" s="573"/>
      <c r="AK214" s="573"/>
      <c r="AL214" s="573"/>
      <c r="AM214" s="573"/>
      <c r="AN214" s="573"/>
      <c r="AO214" s="573"/>
      <c r="AP214" s="573"/>
      <c r="AQ214" s="573"/>
      <c r="AR214" s="573"/>
      <c r="AS214" s="573"/>
      <c r="AT214" s="573"/>
      <c r="AU214" s="573"/>
      <c r="AV214" s="573"/>
      <c r="AW214" s="573"/>
      <c r="AX214" s="573"/>
      <c r="AY214" s="573"/>
      <c r="AZ214" s="573"/>
      <c r="BA214" s="573"/>
    </row>
    <row r="215" spans="1:53" s="472" customFormat="1" ht="12.75">
      <c r="A215" s="531" t="s">
        <v>159</v>
      </c>
      <c r="B215" s="30" t="s">
        <v>80</v>
      </c>
      <c r="C215" s="8" t="s">
        <v>20</v>
      </c>
      <c r="D215" s="575"/>
      <c r="E215" s="38">
        <v>24</v>
      </c>
      <c r="F215" s="38">
        <v>60</v>
      </c>
      <c r="G215" s="35">
        <f t="shared" si="70"/>
        <v>84</v>
      </c>
      <c r="H215" s="38">
        <v>33</v>
      </c>
      <c r="I215" s="38">
        <v>78</v>
      </c>
      <c r="J215" s="35">
        <f t="shared" si="71"/>
        <v>111</v>
      </c>
      <c r="K215" s="38">
        <v>259</v>
      </c>
      <c r="L215" s="38">
        <v>543</v>
      </c>
      <c r="M215" s="35">
        <f t="shared" si="72"/>
        <v>802</v>
      </c>
      <c r="N215" s="38">
        <f t="shared" si="74"/>
        <v>292</v>
      </c>
      <c r="O215" s="38">
        <f>SUM(I215,L215)</f>
        <v>621</v>
      </c>
      <c r="P215" s="96">
        <f t="shared" si="69"/>
        <v>913</v>
      </c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</row>
    <row r="216" spans="1:53" s="475" customFormat="1" ht="13.5" thickBot="1">
      <c r="A216" s="435" t="s">
        <v>184</v>
      </c>
      <c r="B216" s="16" t="s">
        <v>80</v>
      </c>
      <c r="C216" s="473" t="s">
        <v>20</v>
      </c>
      <c r="D216" s="8"/>
      <c r="E216" s="98">
        <v>0</v>
      </c>
      <c r="F216" s="98">
        <v>0</v>
      </c>
      <c r="G216" s="35">
        <f t="shared" si="70"/>
        <v>0</v>
      </c>
      <c r="H216" s="98">
        <v>0</v>
      </c>
      <c r="I216" s="98">
        <v>0</v>
      </c>
      <c r="J216" s="35">
        <f t="shared" si="71"/>
        <v>0</v>
      </c>
      <c r="K216" s="98">
        <v>1</v>
      </c>
      <c r="L216" s="98">
        <v>2</v>
      </c>
      <c r="M216" s="35">
        <f t="shared" si="72"/>
        <v>3</v>
      </c>
      <c r="N216" s="98">
        <f>SUM(H216,K216)</f>
        <v>1</v>
      </c>
      <c r="O216" s="98">
        <f t="shared" si="73"/>
        <v>2</v>
      </c>
      <c r="P216" s="96">
        <f t="shared" si="69"/>
        <v>3</v>
      </c>
      <c r="Q216" s="474"/>
      <c r="R216" s="474"/>
      <c r="S216" s="474"/>
      <c r="T216" s="474"/>
      <c r="U216" s="474"/>
      <c r="V216" s="474"/>
      <c r="W216" s="474"/>
      <c r="X216" s="474"/>
      <c r="Y216" s="474"/>
      <c r="Z216" s="474"/>
      <c r="AA216" s="474"/>
      <c r="AB216" s="474"/>
      <c r="AC216" s="474"/>
      <c r="AD216" s="474"/>
      <c r="AE216" s="474"/>
      <c r="AF216" s="474"/>
      <c r="AG216" s="474"/>
      <c r="AH216" s="474"/>
      <c r="AI216" s="474"/>
      <c r="AJ216" s="474"/>
      <c r="AK216" s="474"/>
      <c r="AL216" s="474"/>
      <c r="AM216" s="474"/>
      <c r="AN216" s="474"/>
      <c r="AO216" s="474"/>
      <c r="AP216" s="474"/>
      <c r="AQ216" s="474"/>
      <c r="AR216" s="474"/>
      <c r="AS216" s="474"/>
      <c r="AT216" s="474"/>
      <c r="AU216" s="474"/>
      <c r="AV216" s="474"/>
      <c r="AW216" s="474"/>
      <c r="AX216" s="474"/>
      <c r="AY216" s="474"/>
      <c r="AZ216" s="474"/>
      <c r="BA216" s="474"/>
    </row>
    <row r="217" spans="1:53" s="471" customFormat="1" ht="12" customHeight="1" thickBot="1">
      <c r="A217" s="665" t="s">
        <v>32</v>
      </c>
      <c r="B217" s="666"/>
      <c r="C217" s="667"/>
      <c r="D217" s="293"/>
      <c r="E217" s="273">
        <f>SUM(E207:E216)</f>
        <v>56</v>
      </c>
      <c r="F217" s="273">
        <f>SUM(F207:F216)</f>
        <v>79</v>
      </c>
      <c r="G217" s="273">
        <f>SUM(G207:G216)</f>
        <v>135</v>
      </c>
      <c r="H217" s="273">
        <f>SUM(H207:H216)</f>
        <v>84</v>
      </c>
      <c r="I217" s="273">
        <f aca="true" t="shared" si="75" ref="I217:O217">SUM(I207:I216)</f>
        <v>115</v>
      </c>
      <c r="J217" s="273">
        <f t="shared" si="75"/>
        <v>199</v>
      </c>
      <c r="K217" s="273">
        <f t="shared" si="75"/>
        <v>690</v>
      </c>
      <c r="L217" s="273">
        <f t="shared" si="75"/>
        <v>1008</v>
      </c>
      <c r="M217" s="273">
        <f t="shared" si="75"/>
        <v>1698</v>
      </c>
      <c r="N217" s="273">
        <f t="shared" si="75"/>
        <v>774</v>
      </c>
      <c r="O217" s="273">
        <f t="shared" si="75"/>
        <v>1123</v>
      </c>
      <c r="P217" s="273">
        <f>SUM(P207:P216)</f>
        <v>1897</v>
      </c>
      <c r="Q217" s="470"/>
      <c r="R217" s="470"/>
      <c r="S217" s="470"/>
      <c r="T217" s="470"/>
      <c r="U217" s="470"/>
      <c r="V217" s="470"/>
      <c r="W217" s="470"/>
      <c r="X217" s="470"/>
      <c r="Y217" s="470"/>
      <c r="Z217" s="470"/>
      <c r="AA217" s="470"/>
      <c r="AB217" s="470"/>
      <c r="AC217" s="470"/>
      <c r="AD217" s="470"/>
      <c r="AE217" s="470"/>
      <c r="AF217" s="470"/>
      <c r="AG217" s="470"/>
      <c r="AH217" s="470"/>
      <c r="AI217" s="470"/>
      <c r="AJ217" s="470"/>
      <c r="AK217" s="470"/>
      <c r="AL217" s="470"/>
      <c r="AM217" s="470"/>
      <c r="AN217" s="470"/>
      <c r="AO217" s="470"/>
      <c r="AP217" s="470"/>
      <c r="AQ217" s="470"/>
      <c r="AR217" s="470"/>
      <c r="AS217" s="470"/>
      <c r="AT217" s="470"/>
      <c r="AU217" s="470"/>
      <c r="AV217" s="470"/>
      <c r="AW217" s="470"/>
      <c r="AX217" s="470"/>
      <c r="AY217" s="470"/>
      <c r="AZ217" s="470"/>
      <c r="BA217" s="470"/>
    </row>
    <row r="218" spans="1:16" ht="12" customHeight="1" thickBot="1">
      <c r="A218" s="107"/>
      <c r="B218" s="107"/>
      <c r="C218" s="107"/>
      <c r="D218" s="122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</row>
    <row r="219" spans="1:16" s="235" customFormat="1" ht="15" customHeight="1" thickBot="1">
      <c r="A219" s="433" t="s">
        <v>43</v>
      </c>
      <c r="B219" s="356" t="s">
        <v>49</v>
      </c>
      <c r="C219" s="261" t="s">
        <v>9</v>
      </c>
      <c r="D219" s="197"/>
      <c r="E219" s="198" t="s">
        <v>15</v>
      </c>
      <c r="F219" s="1" t="s">
        <v>16</v>
      </c>
      <c r="G219" s="1" t="s">
        <v>17</v>
      </c>
      <c r="H219" s="1" t="s">
        <v>15</v>
      </c>
      <c r="I219" s="1" t="s">
        <v>16</v>
      </c>
      <c r="J219" s="1" t="s">
        <v>17</v>
      </c>
      <c r="K219" s="1" t="s">
        <v>15</v>
      </c>
      <c r="L219" s="1" t="s">
        <v>16</v>
      </c>
      <c r="M219" s="1" t="s">
        <v>17</v>
      </c>
      <c r="N219" s="1" t="s">
        <v>15</v>
      </c>
      <c r="O219" s="1" t="s">
        <v>16</v>
      </c>
      <c r="P219" s="2" t="s">
        <v>17</v>
      </c>
    </row>
    <row r="220" spans="1:16" ht="24.75" customHeight="1" thickBot="1">
      <c r="A220" s="440" t="s">
        <v>112</v>
      </c>
      <c r="B220" s="179" t="s">
        <v>80</v>
      </c>
      <c r="C220" s="102" t="s">
        <v>113</v>
      </c>
      <c r="D220" s="187"/>
      <c r="E220" s="199">
        <v>3</v>
      </c>
      <c r="F220" s="24">
        <v>10</v>
      </c>
      <c r="G220" s="103">
        <f>SUM(E220:F220)</f>
        <v>13</v>
      </c>
      <c r="H220" s="24">
        <v>3</v>
      </c>
      <c r="I220" s="24">
        <v>8</v>
      </c>
      <c r="J220" s="103">
        <f>SUM(H220:I220)</f>
        <v>11</v>
      </c>
      <c r="K220" s="24">
        <v>0</v>
      </c>
      <c r="L220" s="24">
        <v>0</v>
      </c>
      <c r="M220" s="103">
        <f>SUM(K220:L220)</f>
        <v>0</v>
      </c>
      <c r="N220" s="24">
        <f>SUM(H220,K220)</f>
        <v>3</v>
      </c>
      <c r="O220" s="24">
        <f>SUM(I220,L220)</f>
        <v>8</v>
      </c>
      <c r="P220" s="34">
        <f>SUM(N220:O220)</f>
        <v>11</v>
      </c>
    </row>
    <row r="221" spans="1:16" ht="23.25" customHeight="1" thickBot="1">
      <c r="A221" s="659" t="s">
        <v>32</v>
      </c>
      <c r="B221" s="659"/>
      <c r="C221" s="659"/>
      <c r="D221" s="616"/>
      <c r="E221" s="159">
        <f>SUM(E220:E220)</f>
        <v>3</v>
      </c>
      <c r="F221" s="159">
        <f aca="true" t="shared" si="76" ref="F221:N221">SUM(F220:F220)</f>
        <v>10</v>
      </c>
      <c r="G221" s="159">
        <f t="shared" si="76"/>
        <v>13</v>
      </c>
      <c r="H221" s="159">
        <f t="shared" si="76"/>
        <v>3</v>
      </c>
      <c r="I221" s="159">
        <f t="shared" si="76"/>
        <v>8</v>
      </c>
      <c r="J221" s="159">
        <f t="shared" si="76"/>
        <v>11</v>
      </c>
      <c r="K221" s="159">
        <f>SUM(K220:K220)</f>
        <v>0</v>
      </c>
      <c r="L221" s="159">
        <f t="shared" si="76"/>
        <v>0</v>
      </c>
      <c r="M221" s="159">
        <f t="shared" si="76"/>
        <v>0</v>
      </c>
      <c r="N221" s="159">
        <f t="shared" si="76"/>
        <v>3</v>
      </c>
      <c r="O221" s="159">
        <f>SUM(O220:O220)</f>
        <v>8</v>
      </c>
      <c r="P221" s="159">
        <f>SUM(P220:P220)</f>
        <v>11</v>
      </c>
    </row>
    <row r="222" spans="1:53" s="254" customFormat="1" ht="15.75" thickBot="1">
      <c r="A222" s="148"/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53"/>
      <c r="AT222" s="253"/>
      <c r="AU222" s="253"/>
      <c r="AV222" s="253"/>
      <c r="AW222" s="253"/>
      <c r="AX222" s="253"/>
      <c r="AY222" s="253"/>
      <c r="AZ222" s="253"/>
      <c r="BA222" s="253"/>
    </row>
    <row r="223" spans="1:53" s="249" customFormat="1" ht="13.5" thickBot="1">
      <c r="A223" s="156" t="s">
        <v>33</v>
      </c>
      <c r="B223" s="356" t="s">
        <v>49</v>
      </c>
      <c r="C223" s="261" t="s">
        <v>9</v>
      </c>
      <c r="D223" s="181"/>
      <c r="E223" s="153" t="s">
        <v>15</v>
      </c>
      <c r="F223" s="153" t="s">
        <v>16</v>
      </c>
      <c r="G223" s="153" t="s">
        <v>17</v>
      </c>
      <c r="H223" s="153" t="s">
        <v>15</v>
      </c>
      <c r="I223" s="153" t="s">
        <v>16</v>
      </c>
      <c r="J223" s="153" t="s">
        <v>17</v>
      </c>
      <c r="K223" s="153" t="s">
        <v>15</v>
      </c>
      <c r="L223" s="153" t="s">
        <v>16</v>
      </c>
      <c r="M223" s="153" t="s">
        <v>17</v>
      </c>
      <c r="N223" s="153" t="s">
        <v>15</v>
      </c>
      <c r="O223" s="153" t="s">
        <v>16</v>
      </c>
      <c r="P223" s="153" t="s">
        <v>17</v>
      </c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  <c r="AC223" s="248"/>
      <c r="AD223" s="248"/>
      <c r="AE223" s="248"/>
      <c r="AF223" s="248"/>
      <c r="AG223" s="248"/>
      <c r="AH223" s="248"/>
      <c r="AI223" s="248"/>
      <c r="AJ223" s="248"/>
      <c r="AK223" s="248"/>
      <c r="AL223" s="248"/>
      <c r="AM223" s="248"/>
      <c r="AN223" s="248"/>
      <c r="AO223" s="248"/>
      <c r="AP223" s="248"/>
      <c r="AQ223" s="248"/>
      <c r="AR223" s="248"/>
      <c r="AS223" s="248"/>
      <c r="AT223" s="248"/>
      <c r="AU223" s="248"/>
      <c r="AV223" s="248"/>
      <c r="AW223" s="248"/>
      <c r="AX223" s="248"/>
      <c r="AY223" s="248"/>
      <c r="AZ223" s="248"/>
      <c r="BA223" s="248"/>
    </row>
    <row r="224" spans="1:53" s="249" customFormat="1" ht="12.75">
      <c r="A224" s="135" t="s">
        <v>248</v>
      </c>
      <c r="B224" s="285" t="s">
        <v>80</v>
      </c>
      <c r="C224" s="137" t="s">
        <v>20</v>
      </c>
      <c r="D224" s="193"/>
      <c r="E224" s="202">
        <v>0</v>
      </c>
      <c r="F224" s="12">
        <v>0</v>
      </c>
      <c r="G224" s="35">
        <f>SUM(E224:F224)</f>
        <v>0</v>
      </c>
      <c r="H224" s="12">
        <v>0</v>
      </c>
      <c r="I224" s="12">
        <v>0</v>
      </c>
      <c r="J224" s="92">
        <f>SUM(H224:I224)</f>
        <v>0</v>
      </c>
      <c r="K224" s="12">
        <v>2</v>
      </c>
      <c r="L224" s="12">
        <v>8</v>
      </c>
      <c r="M224" s="92">
        <f>SUM(K224:L224)</f>
        <v>10</v>
      </c>
      <c r="N224" s="21">
        <f>SUM(H224,K224)</f>
        <v>2</v>
      </c>
      <c r="O224" s="21">
        <f aca="true" t="shared" si="77" ref="N224:O226">SUM(I224,L224)</f>
        <v>8</v>
      </c>
      <c r="P224" s="134">
        <f>SUM(N224:O224)</f>
        <v>10</v>
      </c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248"/>
      <c r="AM224" s="248"/>
      <c r="AN224" s="248"/>
      <c r="AO224" s="248"/>
      <c r="AP224" s="248"/>
      <c r="AQ224" s="248"/>
      <c r="AR224" s="248"/>
      <c r="AS224" s="248"/>
      <c r="AT224" s="248"/>
      <c r="AU224" s="248"/>
      <c r="AV224" s="248"/>
      <c r="AW224" s="248"/>
      <c r="AX224" s="248"/>
      <c r="AY224" s="248"/>
      <c r="AZ224" s="248"/>
      <c r="BA224" s="248"/>
    </row>
    <row r="225" spans="1:53" s="254" customFormat="1" ht="19.5" customHeight="1">
      <c r="A225" s="51" t="s">
        <v>252</v>
      </c>
      <c r="B225" s="17" t="s">
        <v>80</v>
      </c>
      <c r="C225" s="5" t="s">
        <v>114</v>
      </c>
      <c r="D225" s="201"/>
      <c r="E225" s="183">
        <v>0</v>
      </c>
      <c r="F225" s="13">
        <v>0</v>
      </c>
      <c r="G225" s="35">
        <f>SUM(E225:F225)</f>
        <v>0</v>
      </c>
      <c r="H225" s="13">
        <v>0</v>
      </c>
      <c r="I225" s="13">
        <v>0</v>
      </c>
      <c r="J225" s="92">
        <f>SUM(H225:I225)</f>
        <v>0</v>
      </c>
      <c r="K225" s="13">
        <v>6</v>
      </c>
      <c r="L225" s="13">
        <v>10</v>
      </c>
      <c r="M225" s="92">
        <f>SUM(K225:L225)</f>
        <v>16</v>
      </c>
      <c r="N225" s="20">
        <f t="shared" si="77"/>
        <v>6</v>
      </c>
      <c r="O225" s="20">
        <f>SUM(I225,L225)</f>
        <v>10</v>
      </c>
      <c r="P225" s="180">
        <f>SUM(N225:O225)</f>
        <v>16</v>
      </c>
      <c r="Q225" s="253"/>
      <c r="R225" s="253"/>
      <c r="S225" s="253"/>
      <c r="T225" s="253"/>
      <c r="U225" s="253"/>
      <c r="V225" s="253"/>
      <c r="W225" s="253"/>
      <c r="X225" s="253"/>
      <c r="Y225" s="253"/>
      <c r="Z225" s="253"/>
      <c r="AA225" s="253"/>
      <c r="AB225" s="253"/>
      <c r="AC225" s="253"/>
      <c r="AD225" s="253"/>
      <c r="AE225" s="253"/>
      <c r="AF225" s="253"/>
      <c r="AG225" s="253"/>
      <c r="AH225" s="253"/>
      <c r="AI225" s="253"/>
      <c r="AJ225" s="253"/>
      <c r="AK225" s="253"/>
      <c r="AL225" s="253"/>
      <c r="AM225" s="253"/>
      <c r="AN225" s="253"/>
      <c r="AO225" s="253"/>
      <c r="AP225" s="253"/>
      <c r="AQ225" s="253"/>
      <c r="AR225" s="253"/>
      <c r="AS225" s="253"/>
      <c r="AT225" s="253"/>
      <c r="AU225" s="253"/>
      <c r="AV225" s="253"/>
      <c r="AW225" s="253"/>
      <c r="AX225" s="253"/>
      <c r="AY225" s="253"/>
      <c r="AZ225" s="253"/>
      <c r="BA225" s="253"/>
    </row>
    <row r="226" spans="1:53" s="254" customFormat="1" ht="19.5" customHeight="1" thickBot="1">
      <c r="A226" s="441" t="s">
        <v>115</v>
      </c>
      <c r="B226" s="227" t="s">
        <v>80</v>
      </c>
      <c r="C226" s="228" t="s">
        <v>20</v>
      </c>
      <c r="D226" s="229"/>
      <c r="E226" s="391">
        <v>0</v>
      </c>
      <c r="F226" s="171">
        <v>0</v>
      </c>
      <c r="G226" s="105">
        <f>SUM(E226:F226)</f>
        <v>0</v>
      </c>
      <c r="H226" s="98">
        <v>0</v>
      </c>
      <c r="I226" s="171">
        <v>0</v>
      </c>
      <c r="J226" s="317">
        <f>SUM(H226:I226)</f>
        <v>0</v>
      </c>
      <c r="K226" s="19">
        <v>22</v>
      </c>
      <c r="L226" s="19">
        <v>22</v>
      </c>
      <c r="M226" s="317">
        <f>SUM(K226:L226)</f>
        <v>44</v>
      </c>
      <c r="N226" s="19">
        <f>SUM(H226,K226)</f>
        <v>22</v>
      </c>
      <c r="O226" s="19">
        <f t="shared" si="77"/>
        <v>22</v>
      </c>
      <c r="P226" s="161">
        <f>SUM(N226:O226)</f>
        <v>44</v>
      </c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53"/>
      <c r="AT226" s="253"/>
      <c r="AU226" s="253"/>
      <c r="AV226" s="253"/>
      <c r="AW226" s="253"/>
      <c r="AX226" s="253"/>
      <c r="AY226" s="253"/>
      <c r="AZ226" s="253"/>
      <c r="BA226" s="253"/>
    </row>
    <row r="227" spans="1:53" s="249" customFormat="1" ht="13.5" thickBot="1">
      <c r="A227" s="672" t="s">
        <v>32</v>
      </c>
      <c r="B227" s="673"/>
      <c r="C227" s="673"/>
      <c r="D227" s="673"/>
      <c r="E227" s="463">
        <f>SUM(E224:E226)</f>
        <v>0</v>
      </c>
      <c r="F227" s="463">
        <f aca="true" t="shared" si="78" ref="F227:O227">SUM(F224:F226)</f>
        <v>0</v>
      </c>
      <c r="G227" s="463">
        <f t="shared" si="78"/>
        <v>0</v>
      </c>
      <c r="H227" s="463">
        <f t="shared" si="78"/>
        <v>0</v>
      </c>
      <c r="I227" s="463">
        <f t="shared" si="78"/>
        <v>0</v>
      </c>
      <c r="J227" s="463">
        <f t="shared" si="78"/>
        <v>0</v>
      </c>
      <c r="K227" s="463">
        <f t="shared" si="78"/>
        <v>30</v>
      </c>
      <c r="L227" s="463">
        <f t="shared" si="78"/>
        <v>40</v>
      </c>
      <c r="M227" s="463">
        <f t="shared" si="78"/>
        <v>70</v>
      </c>
      <c r="N227" s="463">
        <f t="shared" si="78"/>
        <v>30</v>
      </c>
      <c r="O227" s="463">
        <f t="shared" si="78"/>
        <v>40</v>
      </c>
      <c r="P227" s="157">
        <f>SUM(P224:P226)</f>
        <v>70</v>
      </c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248"/>
      <c r="AM227" s="248"/>
      <c r="AN227" s="248"/>
      <c r="AO227" s="248"/>
      <c r="AP227" s="248"/>
      <c r="AQ227" s="248"/>
      <c r="AR227" s="248"/>
      <c r="AS227" s="248"/>
      <c r="AT227" s="248"/>
      <c r="AU227" s="248"/>
      <c r="AV227" s="248"/>
      <c r="AW227" s="248"/>
      <c r="AX227" s="248"/>
      <c r="AY227" s="248"/>
      <c r="AZ227" s="248"/>
      <c r="BA227" s="248"/>
    </row>
    <row r="228" spans="17:53" s="249" customFormat="1" ht="13.5" thickBot="1"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  <c r="AA228" s="248"/>
      <c r="AB228" s="248"/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248"/>
      <c r="AM228" s="248"/>
      <c r="AN228" s="248"/>
      <c r="AO228" s="248"/>
      <c r="AP228" s="248"/>
      <c r="AQ228" s="248"/>
      <c r="AR228" s="248"/>
      <c r="AS228" s="248"/>
      <c r="AT228" s="248"/>
      <c r="AU228" s="248"/>
      <c r="AV228" s="248"/>
      <c r="AW228" s="248"/>
      <c r="AX228" s="248"/>
      <c r="AY228" s="248"/>
      <c r="AZ228" s="248"/>
      <c r="BA228" s="248"/>
    </row>
    <row r="229" spans="1:53" s="249" customFormat="1" ht="13.5" thickBot="1">
      <c r="A229" s="427" t="s">
        <v>45</v>
      </c>
      <c r="B229" s="356" t="s">
        <v>49</v>
      </c>
      <c r="C229" s="261" t="s">
        <v>9</v>
      </c>
      <c r="D229" s="191"/>
      <c r="E229" s="153" t="s">
        <v>15</v>
      </c>
      <c r="F229" s="153" t="s">
        <v>16</v>
      </c>
      <c r="G229" s="153" t="s">
        <v>17</v>
      </c>
      <c r="H229" s="153" t="s">
        <v>15</v>
      </c>
      <c r="I229" s="153" t="s">
        <v>16</v>
      </c>
      <c r="J229" s="153" t="s">
        <v>17</v>
      </c>
      <c r="K229" s="153" t="s">
        <v>15</v>
      </c>
      <c r="L229" s="153" t="s">
        <v>16</v>
      </c>
      <c r="M229" s="153" t="s">
        <v>17</v>
      </c>
      <c r="N229" s="153" t="s">
        <v>15</v>
      </c>
      <c r="O229" s="153" t="s">
        <v>16</v>
      </c>
      <c r="P229" s="153" t="s">
        <v>17</v>
      </c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  <c r="AC229" s="248"/>
      <c r="AD229" s="248"/>
      <c r="AE229" s="248"/>
      <c r="AF229" s="248"/>
      <c r="AG229" s="248"/>
      <c r="AH229" s="248"/>
      <c r="AI229" s="248"/>
      <c r="AJ229" s="248"/>
      <c r="AK229" s="248"/>
      <c r="AL229" s="248"/>
      <c r="AM229" s="248"/>
      <c r="AN229" s="248"/>
      <c r="AO229" s="248"/>
      <c r="AP229" s="248"/>
      <c r="AQ229" s="248"/>
      <c r="AR229" s="248"/>
      <c r="AS229" s="248"/>
      <c r="AT229" s="248"/>
      <c r="AU229" s="248"/>
      <c r="AV229" s="248"/>
      <c r="AW229" s="248"/>
      <c r="AX229" s="248"/>
      <c r="AY229" s="248"/>
      <c r="AZ229" s="248"/>
      <c r="BA229" s="248"/>
    </row>
    <row r="230" spans="1:53" s="6" customFormat="1" ht="12" customHeight="1" thickBot="1">
      <c r="A230" s="29" t="s">
        <v>79</v>
      </c>
      <c r="B230" s="40" t="s">
        <v>80</v>
      </c>
      <c r="C230" s="525" t="s">
        <v>20</v>
      </c>
      <c r="D230" s="526"/>
      <c r="E230" s="182">
        <v>20</v>
      </c>
      <c r="F230" s="37">
        <v>5</v>
      </c>
      <c r="G230" s="36">
        <f>SUM(E230:F230)</f>
        <v>25</v>
      </c>
      <c r="H230" s="37">
        <v>16</v>
      </c>
      <c r="I230" s="37">
        <v>3</v>
      </c>
      <c r="J230" s="36">
        <f>SUM(H230:I230)</f>
        <v>19</v>
      </c>
      <c r="K230" s="37">
        <v>19</v>
      </c>
      <c r="L230" s="37">
        <v>20</v>
      </c>
      <c r="M230" s="36">
        <f>SUM(K230:L230)</f>
        <v>39</v>
      </c>
      <c r="N230" s="47">
        <f>H230+K230</f>
        <v>35</v>
      </c>
      <c r="O230" s="47">
        <f>I230+L230</f>
        <v>23</v>
      </c>
      <c r="P230" s="108">
        <f>SUM(N230:O230)</f>
        <v>58</v>
      </c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</row>
    <row r="231" spans="1:16" ht="11.25" customHeight="1" thickBot="1">
      <c r="A231" s="616" t="s">
        <v>32</v>
      </c>
      <c r="B231" s="617"/>
      <c r="C231" s="618"/>
      <c r="D231" s="436"/>
      <c r="E231" s="159">
        <f aca="true" t="shared" si="79" ref="E231:P231">SUM(E230:E230)</f>
        <v>20</v>
      </c>
      <c r="F231" s="159">
        <f t="shared" si="79"/>
        <v>5</v>
      </c>
      <c r="G231" s="159">
        <f t="shared" si="79"/>
        <v>25</v>
      </c>
      <c r="H231" s="159">
        <f t="shared" si="79"/>
        <v>16</v>
      </c>
      <c r="I231" s="159">
        <f t="shared" si="79"/>
        <v>3</v>
      </c>
      <c r="J231" s="159">
        <f t="shared" si="79"/>
        <v>19</v>
      </c>
      <c r="K231" s="159">
        <f t="shared" si="79"/>
        <v>19</v>
      </c>
      <c r="L231" s="159">
        <f t="shared" si="79"/>
        <v>20</v>
      </c>
      <c r="M231" s="159">
        <f t="shared" si="79"/>
        <v>39</v>
      </c>
      <c r="N231" s="159">
        <f t="shared" si="79"/>
        <v>35</v>
      </c>
      <c r="O231" s="159">
        <f t="shared" si="79"/>
        <v>23</v>
      </c>
      <c r="P231" s="159">
        <f t="shared" si="79"/>
        <v>58</v>
      </c>
    </row>
    <row r="232" spans="1:16" ht="13.5" thickBot="1">
      <c r="A232" s="644" t="s">
        <v>47</v>
      </c>
      <c r="B232" s="674"/>
      <c r="C232" s="674"/>
      <c r="D232" s="674"/>
      <c r="E232" s="200">
        <f>SUM(E217,E221,E227,E231)</f>
        <v>79</v>
      </c>
      <c r="F232" s="200">
        <f aca="true" t="shared" si="80" ref="F232:P232">SUM(F217,F221,F227,F231)</f>
        <v>94</v>
      </c>
      <c r="G232" s="200">
        <f t="shared" si="80"/>
        <v>173</v>
      </c>
      <c r="H232" s="200">
        <f t="shared" si="80"/>
        <v>103</v>
      </c>
      <c r="I232" s="200">
        <f t="shared" si="80"/>
        <v>126</v>
      </c>
      <c r="J232" s="200">
        <f t="shared" si="80"/>
        <v>229</v>
      </c>
      <c r="K232" s="200">
        <f t="shared" si="80"/>
        <v>739</v>
      </c>
      <c r="L232" s="200">
        <f t="shared" si="80"/>
        <v>1068</v>
      </c>
      <c r="M232" s="200">
        <f t="shared" si="80"/>
        <v>1807</v>
      </c>
      <c r="N232" s="200">
        <f t="shared" si="80"/>
        <v>842</v>
      </c>
      <c r="O232" s="200">
        <f t="shared" si="80"/>
        <v>1194</v>
      </c>
      <c r="P232" s="200">
        <f t="shared" si="80"/>
        <v>2036</v>
      </c>
    </row>
    <row r="233" spans="1:16" ht="13.5" thickBot="1">
      <c r="A233" s="61"/>
      <c r="B233" s="61"/>
      <c r="C233" s="61"/>
      <c r="D233" s="61"/>
      <c r="E233" s="333"/>
      <c r="F233" s="333"/>
      <c r="G233" s="333"/>
      <c r="H233" s="333"/>
      <c r="I233" s="333"/>
      <c r="J233" s="333"/>
      <c r="K233" s="333"/>
      <c r="L233" s="333"/>
      <c r="M233" s="333"/>
      <c r="N233" s="333"/>
      <c r="O233" s="333"/>
      <c r="P233" s="333"/>
    </row>
    <row r="234" spans="1:16" ht="11.25" customHeight="1" thickBot="1">
      <c r="A234" s="629" t="s">
        <v>116</v>
      </c>
      <c r="B234" s="629"/>
      <c r="C234" s="629"/>
      <c r="D234" s="629"/>
      <c r="E234" s="629"/>
      <c r="F234" s="629"/>
      <c r="G234" s="629"/>
      <c r="H234" s="630" t="s">
        <v>6</v>
      </c>
      <c r="I234" s="630"/>
      <c r="J234" s="630"/>
      <c r="K234" s="630"/>
      <c r="L234" s="630"/>
      <c r="M234" s="630"/>
      <c r="N234" s="630"/>
      <c r="O234" s="630"/>
      <c r="P234" s="630"/>
    </row>
    <row r="235" spans="1:53" s="118" customFormat="1" ht="13.5" thickBot="1">
      <c r="A235" s="261" t="s">
        <v>7</v>
      </c>
      <c r="B235" s="356" t="s">
        <v>49</v>
      </c>
      <c r="C235" s="261" t="s">
        <v>9</v>
      </c>
      <c r="D235" s="239"/>
      <c r="E235" s="636"/>
      <c r="F235" s="636"/>
      <c r="G235" s="636"/>
      <c r="H235" s="637" t="s">
        <v>11</v>
      </c>
      <c r="I235" s="636"/>
      <c r="J235" s="636"/>
      <c r="K235" s="636" t="s">
        <v>12</v>
      </c>
      <c r="L235" s="636"/>
      <c r="M235" s="636"/>
      <c r="N235" s="636" t="s">
        <v>13</v>
      </c>
      <c r="O235" s="636"/>
      <c r="P235" s="636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</row>
    <row r="236" spans="1:16" ht="11.25" customHeight="1" thickBot="1">
      <c r="A236" s="261" t="s">
        <v>14</v>
      </c>
      <c r="B236" s="240"/>
      <c r="C236" s="240"/>
      <c r="D236" s="239"/>
      <c r="E236" s="241" t="s">
        <v>15</v>
      </c>
      <c r="F236" s="241" t="s">
        <v>16</v>
      </c>
      <c r="G236" s="241" t="s">
        <v>17</v>
      </c>
      <c r="H236" s="241" t="s">
        <v>15</v>
      </c>
      <c r="I236" s="241" t="s">
        <v>16</v>
      </c>
      <c r="J236" s="241" t="s">
        <v>17</v>
      </c>
      <c r="K236" s="241" t="s">
        <v>15</v>
      </c>
      <c r="L236" s="241" t="s">
        <v>16</v>
      </c>
      <c r="M236" s="241" t="s">
        <v>17</v>
      </c>
      <c r="N236" s="241" t="s">
        <v>15</v>
      </c>
      <c r="O236" s="241" t="s">
        <v>16</v>
      </c>
      <c r="P236" s="241" t="s">
        <v>17</v>
      </c>
    </row>
    <row r="237" spans="1:53" s="6" customFormat="1" ht="12.75">
      <c r="A237" s="31" t="s">
        <v>18</v>
      </c>
      <c r="B237" s="289" t="s">
        <v>117</v>
      </c>
      <c r="C237" s="7" t="s">
        <v>118</v>
      </c>
      <c r="D237" s="286"/>
      <c r="E237" s="242">
        <v>8</v>
      </c>
      <c r="F237" s="47">
        <v>6</v>
      </c>
      <c r="G237" s="47">
        <f>SUM(E237:F237)</f>
        <v>14</v>
      </c>
      <c r="H237" s="47">
        <v>7</v>
      </c>
      <c r="I237" s="47">
        <v>6</v>
      </c>
      <c r="J237" s="47">
        <f>SUM(H237:I237)</f>
        <v>13</v>
      </c>
      <c r="K237" s="47">
        <v>52</v>
      </c>
      <c r="L237" s="47">
        <v>62</v>
      </c>
      <c r="M237" s="15">
        <f>SUM(K237:L237)</f>
        <v>114</v>
      </c>
      <c r="N237" s="47">
        <f aca="true" t="shared" si="81" ref="N237:O239">SUM(H237,K237)</f>
        <v>59</v>
      </c>
      <c r="O237" s="47">
        <f t="shared" si="81"/>
        <v>68</v>
      </c>
      <c r="P237" s="124">
        <f>SUM(N237:O237)</f>
        <v>127</v>
      </c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</row>
    <row r="238" spans="1:53" s="6" customFormat="1" ht="12.75">
      <c r="A238" s="29" t="s">
        <v>147</v>
      </c>
      <c r="B238" s="290" t="s">
        <v>117</v>
      </c>
      <c r="C238" s="8" t="s">
        <v>118</v>
      </c>
      <c r="D238" s="221"/>
      <c r="E238" s="243">
        <v>0</v>
      </c>
      <c r="F238" s="49">
        <v>0</v>
      </c>
      <c r="G238" s="87">
        <f>SUM(E238:F238)</f>
        <v>0</v>
      </c>
      <c r="H238" s="49">
        <v>0</v>
      </c>
      <c r="I238" s="49">
        <v>0</v>
      </c>
      <c r="J238" s="49">
        <f>SUM(H238:I238)</f>
        <v>0</v>
      </c>
      <c r="K238" s="49">
        <v>3</v>
      </c>
      <c r="L238" s="49">
        <v>2</v>
      </c>
      <c r="M238" s="47">
        <f>SUM(K238:L238)</f>
        <v>5</v>
      </c>
      <c r="N238" s="47">
        <f t="shared" si="81"/>
        <v>3</v>
      </c>
      <c r="O238" s="47">
        <f t="shared" si="81"/>
        <v>2</v>
      </c>
      <c r="P238" s="124">
        <f>SUM(N238:O238)</f>
        <v>5</v>
      </c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</row>
    <row r="239" spans="1:53" s="6" customFormat="1" ht="13.5" thickBot="1">
      <c r="A239" s="23" t="s">
        <v>119</v>
      </c>
      <c r="B239" s="291" t="s">
        <v>117</v>
      </c>
      <c r="C239" s="97" t="s">
        <v>118</v>
      </c>
      <c r="D239" s="259"/>
      <c r="E239" s="287">
        <v>5</v>
      </c>
      <c r="F239" s="52">
        <v>3</v>
      </c>
      <c r="G239" s="52">
        <f>SUM(E239:F239)</f>
        <v>8</v>
      </c>
      <c r="H239" s="52">
        <v>4</v>
      </c>
      <c r="I239" s="52">
        <v>2</v>
      </c>
      <c r="J239" s="52">
        <f>SUM(H239:I239)</f>
        <v>6</v>
      </c>
      <c r="K239" s="91">
        <v>69</v>
      </c>
      <c r="L239" s="91">
        <v>77</v>
      </c>
      <c r="M239" s="88">
        <f>SUM(K239:L239)</f>
        <v>146</v>
      </c>
      <c r="N239" s="132">
        <f t="shared" si="81"/>
        <v>73</v>
      </c>
      <c r="O239" s="132">
        <f t="shared" si="81"/>
        <v>79</v>
      </c>
      <c r="P239" s="220">
        <f>SUM(N239:O239)</f>
        <v>152</v>
      </c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</row>
    <row r="240" spans="1:53" s="472" customFormat="1" ht="11.25" customHeight="1" thickBot="1">
      <c r="A240" s="642" t="s">
        <v>32</v>
      </c>
      <c r="B240" s="642"/>
      <c r="C240" s="642"/>
      <c r="D240" s="665"/>
      <c r="E240" s="154">
        <f>SUM(E237:E239)</f>
        <v>13</v>
      </c>
      <c r="F240" s="154">
        <f aca="true" t="shared" si="82" ref="F240:P240">SUM(F237:F239)</f>
        <v>9</v>
      </c>
      <c r="G240" s="154">
        <f t="shared" si="82"/>
        <v>22</v>
      </c>
      <c r="H240" s="154">
        <f t="shared" si="82"/>
        <v>11</v>
      </c>
      <c r="I240" s="154">
        <f t="shared" si="82"/>
        <v>8</v>
      </c>
      <c r="J240" s="154">
        <f t="shared" si="82"/>
        <v>19</v>
      </c>
      <c r="K240" s="154">
        <f t="shared" si="82"/>
        <v>124</v>
      </c>
      <c r="L240" s="154">
        <f t="shared" si="82"/>
        <v>141</v>
      </c>
      <c r="M240" s="154">
        <f t="shared" si="82"/>
        <v>265</v>
      </c>
      <c r="N240" s="154">
        <f t="shared" si="82"/>
        <v>135</v>
      </c>
      <c r="O240" s="154">
        <f>SUM(O237:O239)</f>
        <v>149</v>
      </c>
      <c r="P240" s="154">
        <f t="shared" si="82"/>
        <v>284</v>
      </c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</row>
    <row r="241" spans="1:53" s="588" customFormat="1" ht="13.5" thickBot="1">
      <c r="A241" s="641" t="s">
        <v>47</v>
      </c>
      <c r="B241" s="641"/>
      <c r="C241" s="641"/>
      <c r="D241" s="644"/>
      <c r="E241" s="288">
        <f>E240</f>
        <v>13</v>
      </c>
      <c r="F241" s="288">
        <f aca="true" t="shared" si="83" ref="F241:P241">F240</f>
        <v>9</v>
      </c>
      <c r="G241" s="288">
        <f t="shared" si="83"/>
        <v>22</v>
      </c>
      <c r="H241" s="288">
        <f t="shared" si="83"/>
        <v>11</v>
      </c>
      <c r="I241" s="288">
        <f t="shared" si="83"/>
        <v>8</v>
      </c>
      <c r="J241" s="288">
        <f t="shared" si="83"/>
        <v>19</v>
      </c>
      <c r="K241" s="288">
        <f>K240</f>
        <v>124</v>
      </c>
      <c r="L241" s="288">
        <f t="shared" si="83"/>
        <v>141</v>
      </c>
      <c r="M241" s="288">
        <f t="shared" si="83"/>
        <v>265</v>
      </c>
      <c r="N241" s="288">
        <f t="shared" si="83"/>
        <v>135</v>
      </c>
      <c r="O241" s="288">
        <f t="shared" si="83"/>
        <v>149</v>
      </c>
      <c r="P241" s="288">
        <f t="shared" si="83"/>
        <v>284</v>
      </c>
      <c r="Q241" s="587"/>
      <c r="R241" s="587"/>
      <c r="S241" s="587"/>
      <c r="T241" s="587"/>
      <c r="U241" s="587"/>
      <c r="V241" s="587"/>
      <c r="W241" s="587"/>
      <c r="X241" s="587"/>
      <c r="Y241" s="587"/>
      <c r="Z241" s="587"/>
      <c r="AA241" s="587"/>
      <c r="AB241" s="587"/>
      <c r="AC241" s="587"/>
      <c r="AD241" s="587"/>
      <c r="AE241" s="587"/>
      <c r="AF241" s="587"/>
      <c r="AG241" s="587"/>
      <c r="AH241" s="587"/>
      <c r="AI241" s="587"/>
      <c r="AJ241" s="587"/>
      <c r="AK241" s="587"/>
      <c r="AL241" s="587"/>
      <c r="AM241" s="587"/>
      <c r="AN241" s="587"/>
      <c r="AO241" s="587"/>
      <c r="AP241" s="587"/>
      <c r="AQ241" s="587"/>
      <c r="AR241" s="587"/>
      <c r="AS241" s="587"/>
      <c r="AT241" s="587"/>
      <c r="AU241" s="587"/>
      <c r="AV241" s="587"/>
      <c r="AW241" s="587"/>
      <c r="AX241" s="587"/>
      <c r="AY241" s="587"/>
      <c r="AZ241" s="587"/>
      <c r="BA241" s="587"/>
    </row>
    <row r="242" spans="1:53" s="6" customFormat="1" ht="13.5" thickBot="1">
      <c r="A242" s="629" t="s">
        <v>120</v>
      </c>
      <c r="B242" s="629"/>
      <c r="C242" s="629"/>
      <c r="D242" s="629"/>
      <c r="E242" s="629"/>
      <c r="F242" s="629"/>
      <c r="G242" s="629"/>
      <c r="H242" s="660" t="s">
        <v>6</v>
      </c>
      <c r="I242" s="660"/>
      <c r="J242" s="660"/>
      <c r="K242" s="660"/>
      <c r="L242" s="660"/>
      <c r="M242" s="660"/>
      <c r="N242" s="660"/>
      <c r="O242" s="660"/>
      <c r="P242" s="660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</row>
    <row r="243" spans="1:53" s="6" customFormat="1" ht="13.5" thickBot="1">
      <c r="A243" s="156" t="s">
        <v>7</v>
      </c>
      <c r="B243" s="356" t="s">
        <v>49</v>
      </c>
      <c r="C243" s="261" t="s">
        <v>9</v>
      </c>
      <c r="D243" s="275"/>
      <c r="E243" s="636" t="s">
        <v>10</v>
      </c>
      <c r="F243" s="636"/>
      <c r="G243" s="636"/>
      <c r="H243" s="637" t="s">
        <v>11</v>
      </c>
      <c r="I243" s="637"/>
      <c r="J243" s="637"/>
      <c r="K243" s="636" t="s">
        <v>12</v>
      </c>
      <c r="L243" s="636"/>
      <c r="M243" s="636"/>
      <c r="N243" s="636" t="s">
        <v>13</v>
      </c>
      <c r="O243" s="636"/>
      <c r="P243" s="636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</row>
    <row r="244" spans="1:53" s="6" customFormat="1" ht="13.5" thickBot="1">
      <c r="A244" s="156" t="s">
        <v>14</v>
      </c>
      <c r="B244" s="152"/>
      <c r="C244" s="152"/>
      <c r="D244" s="181"/>
      <c r="E244" s="153" t="s">
        <v>15</v>
      </c>
      <c r="F244" s="153" t="s">
        <v>16</v>
      </c>
      <c r="G244" s="153" t="s">
        <v>17</v>
      </c>
      <c r="H244" s="153" t="s">
        <v>15</v>
      </c>
      <c r="I244" s="153" t="s">
        <v>16</v>
      </c>
      <c r="J244" s="153" t="s">
        <v>17</v>
      </c>
      <c r="K244" s="153" t="s">
        <v>15</v>
      </c>
      <c r="L244" s="153" t="s">
        <v>16</v>
      </c>
      <c r="M244" s="153" t="s">
        <v>17</v>
      </c>
      <c r="N244" s="153" t="s">
        <v>15</v>
      </c>
      <c r="O244" s="153" t="s">
        <v>16</v>
      </c>
      <c r="P244" s="153" t="s">
        <v>17</v>
      </c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</row>
    <row r="245" spans="1:16" ht="12.75">
      <c r="A245" s="135" t="s">
        <v>18</v>
      </c>
      <c r="B245" s="136" t="s">
        <v>169</v>
      </c>
      <c r="C245" s="163" t="s">
        <v>122</v>
      </c>
      <c r="D245" s="204"/>
      <c r="E245" s="205">
        <v>14</v>
      </c>
      <c r="F245" s="129">
        <v>10</v>
      </c>
      <c r="G245" s="15">
        <f>SUM(E245:F245)</f>
        <v>24</v>
      </c>
      <c r="H245" s="129">
        <v>9</v>
      </c>
      <c r="I245" s="129">
        <v>15</v>
      </c>
      <c r="J245" s="15">
        <f>SUM(H245:I245)</f>
        <v>24</v>
      </c>
      <c r="K245" s="12">
        <v>136</v>
      </c>
      <c r="L245" s="12">
        <v>185</v>
      </c>
      <c r="M245" s="15">
        <f>SUM(K245:L245)</f>
        <v>321</v>
      </c>
      <c r="N245" s="12">
        <f>SUM(H245,K245)</f>
        <v>145</v>
      </c>
      <c r="O245" s="12">
        <f>SUM(I245,L245)</f>
        <v>200</v>
      </c>
      <c r="P245" s="130">
        <f>SUM(N245:O245)</f>
        <v>345</v>
      </c>
    </row>
    <row r="246" spans="1:53" s="6" customFormat="1" ht="13.5" thickBot="1">
      <c r="A246" s="125" t="s">
        <v>119</v>
      </c>
      <c r="B246" s="18" t="s">
        <v>169</v>
      </c>
      <c r="C246" s="131" t="s">
        <v>123</v>
      </c>
      <c r="D246" s="204"/>
      <c r="E246" s="203">
        <v>9</v>
      </c>
      <c r="F246" s="50">
        <v>6</v>
      </c>
      <c r="G246" s="15">
        <f>SUM(E246:F246)</f>
        <v>15</v>
      </c>
      <c r="H246" s="50">
        <v>21</v>
      </c>
      <c r="I246" s="50">
        <v>18</v>
      </c>
      <c r="J246" s="132">
        <f>SUM(H246:I246)</f>
        <v>39</v>
      </c>
      <c r="K246" s="14">
        <v>209</v>
      </c>
      <c r="L246" s="14">
        <v>208</v>
      </c>
      <c r="M246" s="132">
        <f>SUM(K246:L246)</f>
        <v>417</v>
      </c>
      <c r="N246" s="127">
        <f>SUM(H246,K246)</f>
        <v>230</v>
      </c>
      <c r="O246" s="127">
        <f>SUM(I246,L246)</f>
        <v>226</v>
      </c>
      <c r="P246" s="128">
        <f>SUM(N246:O246)</f>
        <v>456</v>
      </c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</row>
    <row r="247" spans="1:53" s="6" customFormat="1" ht="13.5" thickBot="1">
      <c r="A247" s="659" t="s">
        <v>32</v>
      </c>
      <c r="B247" s="659"/>
      <c r="C247" s="659"/>
      <c r="D247" s="616"/>
      <c r="E247" s="155">
        <f>SUM(E245:E246)</f>
        <v>23</v>
      </c>
      <c r="F247" s="155">
        <f aca="true" t="shared" si="84" ref="F247:P247">SUM(F245:F246)</f>
        <v>16</v>
      </c>
      <c r="G247" s="155">
        <f t="shared" si="84"/>
        <v>39</v>
      </c>
      <c r="H247" s="155">
        <f t="shared" si="84"/>
        <v>30</v>
      </c>
      <c r="I247" s="155">
        <f t="shared" si="84"/>
        <v>33</v>
      </c>
      <c r="J247" s="155">
        <f t="shared" si="84"/>
        <v>63</v>
      </c>
      <c r="K247" s="155">
        <f t="shared" si="84"/>
        <v>345</v>
      </c>
      <c r="L247" s="155">
        <f t="shared" si="84"/>
        <v>393</v>
      </c>
      <c r="M247" s="155">
        <f t="shared" si="84"/>
        <v>738</v>
      </c>
      <c r="N247" s="155">
        <f>SUM(N245:N246)</f>
        <v>375</v>
      </c>
      <c r="O247" s="155">
        <f t="shared" si="84"/>
        <v>426</v>
      </c>
      <c r="P247" s="155">
        <f t="shared" si="84"/>
        <v>801</v>
      </c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</row>
    <row r="248" spans="1:53" s="6" customFormat="1" ht="13.5" thickBot="1">
      <c r="A248" s="411"/>
      <c r="B248" s="61"/>
      <c r="C248" s="61"/>
      <c r="D248" s="61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412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</row>
    <row r="249" spans="1:16" ht="13.5" thickBot="1">
      <c r="A249" s="156" t="s">
        <v>33</v>
      </c>
      <c r="B249" s="152"/>
      <c r="C249" s="152"/>
      <c r="D249" s="181"/>
      <c r="E249" s="153" t="s">
        <v>15</v>
      </c>
      <c r="F249" s="153" t="s">
        <v>16</v>
      </c>
      <c r="G249" s="153" t="s">
        <v>17</v>
      </c>
      <c r="H249" s="153" t="s">
        <v>15</v>
      </c>
      <c r="I249" s="153" t="s">
        <v>16</v>
      </c>
      <c r="J249" s="153" t="s">
        <v>17</v>
      </c>
      <c r="K249" s="153" t="s">
        <v>15</v>
      </c>
      <c r="L249" s="153" t="s">
        <v>16</v>
      </c>
      <c r="M249" s="153" t="s">
        <v>17</v>
      </c>
      <c r="N249" s="153" t="s">
        <v>15</v>
      </c>
      <c r="O249" s="153" t="s">
        <v>16</v>
      </c>
      <c r="P249" s="153" t="s">
        <v>17</v>
      </c>
    </row>
    <row r="250" spans="1:53" s="118" customFormat="1" ht="24.75" thickBot="1">
      <c r="A250" s="589" t="s">
        <v>250</v>
      </c>
      <c r="B250" s="44" t="s">
        <v>169</v>
      </c>
      <c r="C250" s="116" t="s">
        <v>123</v>
      </c>
      <c r="D250" s="194"/>
      <c r="E250" s="195">
        <v>0</v>
      </c>
      <c r="F250" s="109">
        <v>0</v>
      </c>
      <c r="G250" s="109">
        <f>SUM(E250:F250)</f>
        <v>0</v>
      </c>
      <c r="H250" s="109">
        <v>0</v>
      </c>
      <c r="I250" s="45">
        <v>0</v>
      </c>
      <c r="J250" s="109">
        <f>SUM(H250:I250)</f>
        <v>0</v>
      </c>
      <c r="K250" s="45">
        <v>1</v>
      </c>
      <c r="L250" s="45">
        <v>4</v>
      </c>
      <c r="M250" s="109">
        <f>SUM(K250:L250)</f>
        <v>5</v>
      </c>
      <c r="N250" s="45">
        <f>SUM(H250,K250)</f>
        <v>1</v>
      </c>
      <c r="O250" s="45">
        <f>SUM(I250,L250)</f>
        <v>4</v>
      </c>
      <c r="P250" s="117">
        <f>SUM(N250:O250)</f>
        <v>5</v>
      </c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</row>
    <row r="251" spans="1:16" ht="13.5" thickBot="1">
      <c r="A251" s="676" t="s">
        <v>32</v>
      </c>
      <c r="B251" s="676"/>
      <c r="C251" s="676"/>
      <c r="D251" s="663"/>
      <c r="E251" s="159">
        <f>E250</f>
        <v>0</v>
      </c>
      <c r="F251" s="159">
        <f aca="true" t="shared" si="85" ref="F251:O251">F250</f>
        <v>0</v>
      </c>
      <c r="G251" s="159">
        <f t="shared" si="85"/>
        <v>0</v>
      </c>
      <c r="H251" s="159">
        <f t="shared" si="85"/>
        <v>0</v>
      </c>
      <c r="I251" s="159">
        <f t="shared" si="85"/>
        <v>0</v>
      </c>
      <c r="J251" s="159">
        <f t="shared" si="85"/>
        <v>0</v>
      </c>
      <c r="K251" s="159">
        <f t="shared" si="85"/>
        <v>1</v>
      </c>
      <c r="L251" s="159">
        <f t="shared" si="85"/>
        <v>4</v>
      </c>
      <c r="M251" s="159">
        <f t="shared" si="85"/>
        <v>5</v>
      </c>
      <c r="N251" s="159">
        <f t="shared" si="85"/>
        <v>1</v>
      </c>
      <c r="O251" s="159">
        <f t="shared" si="85"/>
        <v>4</v>
      </c>
      <c r="P251" s="159">
        <f>P250</f>
        <v>5</v>
      </c>
    </row>
    <row r="252" spans="1:16" ht="13.5" thickBot="1">
      <c r="A252" s="642" t="s">
        <v>47</v>
      </c>
      <c r="B252" s="642"/>
      <c r="C252" s="642"/>
      <c r="D252" s="665"/>
      <c r="E252" s="160">
        <f>E247+E251</f>
        <v>23</v>
      </c>
      <c r="F252" s="160">
        <f>F247+F251</f>
        <v>16</v>
      </c>
      <c r="G252" s="160">
        <f aca="true" t="shared" si="86" ref="G252:P252">G247+G251</f>
        <v>39</v>
      </c>
      <c r="H252" s="160">
        <f t="shared" si="86"/>
        <v>30</v>
      </c>
      <c r="I252" s="160">
        <f t="shared" si="86"/>
        <v>33</v>
      </c>
      <c r="J252" s="160">
        <f t="shared" si="86"/>
        <v>63</v>
      </c>
      <c r="K252" s="160">
        <f t="shared" si="86"/>
        <v>346</v>
      </c>
      <c r="L252" s="160">
        <f t="shared" si="86"/>
        <v>397</v>
      </c>
      <c r="M252" s="160">
        <f>M247+M251</f>
        <v>743</v>
      </c>
      <c r="N252" s="160">
        <f t="shared" si="86"/>
        <v>376</v>
      </c>
      <c r="O252" s="160">
        <f t="shared" si="86"/>
        <v>430</v>
      </c>
      <c r="P252" s="160">
        <f t="shared" si="86"/>
        <v>806</v>
      </c>
    </row>
    <row r="253" spans="1:16" ht="13.5" thickBot="1">
      <c r="A253" s="61"/>
      <c r="B253" s="61"/>
      <c r="C253" s="61"/>
      <c r="D253" s="61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1:16" ht="13.5" thickBot="1">
      <c r="A254" s="629" t="s">
        <v>124</v>
      </c>
      <c r="B254" s="629"/>
      <c r="C254" s="629"/>
      <c r="D254" s="629"/>
      <c r="E254" s="629"/>
      <c r="F254" s="629"/>
      <c r="G254" s="629"/>
      <c r="H254" s="660" t="s">
        <v>6</v>
      </c>
      <c r="I254" s="660"/>
      <c r="J254" s="660"/>
      <c r="K254" s="660"/>
      <c r="L254" s="660"/>
      <c r="M254" s="660"/>
      <c r="N254" s="660"/>
      <c r="O254" s="660"/>
      <c r="P254" s="660"/>
    </row>
    <row r="255" spans="1:16" ht="13.5" thickBot="1">
      <c r="A255" s="156" t="s">
        <v>7</v>
      </c>
      <c r="B255" s="356" t="s">
        <v>49</v>
      </c>
      <c r="C255" s="261" t="s">
        <v>9</v>
      </c>
      <c r="D255" s="275"/>
      <c r="E255" s="636" t="s">
        <v>10</v>
      </c>
      <c r="F255" s="636"/>
      <c r="G255" s="636"/>
      <c r="H255" s="637" t="s">
        <v>11</v>
      </c>
      <c r="I255" s="636"/>
      <c r="J255" s="636"/>
      <c r="K255" s="636" t="s">
        <v>12</v>
      </c>
      <c r="L255" s="636"/>
      <c r="M255" s="636"/>
      <c r="N255" s="636" t="s">
        <v>13</v>
      </c>
      <c r="O255" s="636"/>
      <c r="P255" s="636"/>
    </row>
    <row r="256" spans="1:16" ht="13.5" thickBot="1">
      <c r="A256" s="156" t="s">
        <v>14</v>
      </c>
      <c r="B256" s="152"/>
      <c r="C256" s="152"/>
      <c r="D256" s="181"/>
      <c r="E256" s="153" t="s">
        <v>15</v>
      </c>
      <c r="F256" s="153" t="s">
        <v>16</v>
      </c>
      <c r="G256" s="153" t="s">
        <v>17</v>
      </c>
      <c r="H256" s="153" t="s">
        <v>15</v>
      </c>
      <c r="I256" s="153" t="s">
        <v>16</v>
      </c>
      <c r="J256" s="153" t="s">
        <v>17</v>
      </c>
      <c r="K256" s="153" t="s">
        <v>15</v>
      </c>
      <c r="L256" s="153" t="s">
        <v>16</v>
      </c>
      <c r="M256" s="153" t="s">
        <v>17</v>
      </c>
      <c r="N256" s="153" t="s">
        <v>15</v>
      </c>
      <c r="O256" s="153" t="s">
        <v>16</v>
      </c>
      <c r="P256" s="153" t="s">
        <v>17</v>
      </c>
    </row>
    <row r="257" spans="1:53" s="6" customFormat="1" ht="12.75">
      <c r="A257" s="135" t="s">
        <v>18</v>
      </c>
      <c r="B257" s="576" t="s">
        <v>121</v>
      </c>
      <c r="C257" s="162" t="s">
        <v>125</v>
      </c>
      <c r="D257" s="398"/>
      <c r="E257" s="186">
        <v>0</v>
      </c>
      <c r="F257" s="36">
        <v>0</v>
      </c>
      <c r="G257" s="35">
        <f>SUM(E257:F257)</f>
        <v>0</v>
      </c>
      <c r="H257" s="36">
        <v>0</v>
      </c>
      <c r="I257" s="36">
        <v>0</v>
      </c>
      <c r="J257" s="35">
        <f aca="true" t="shared" si="87" ref="J257:J264">SUM(H257:I257)</f>
        <v>0</v>
      </c>
      <c r="K257" s="36">
        <v>56</v>
      </c>
      <c r="L257" s="36">
        <v>64</v>
      </c>
      <c r="M257" s="35">
        <f>SUM(K257:L257)</f>
        <v>120</v>
      </c>
      <c r="N257" s="36">
        <f>SUM(H257,K257)</f>
        <v>56</v>
      </c>
      <c r="O257" s="36">
        <f>SUM(I257,L257)</f>
        <v>64</v>
      </c>
      <c r="P257" s="96">
        <f>SUM(N257:O257)</f>
        <v>120</v>
      </c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</row>
    <row r="258" spans="1:53" s="6" customFormat="1" ht="12.75">
      <c r="A258" s="51" t="s">
        <v>119</v>
      </c>
      <c r="B258" s="62" t="s">
        <v>121</v>
      </c>
      <c r="C258" s="121" t="s">
        <v>125</v>
      </c>
      <c r="D258" s="399"/>
      <c r="E258" s="182">
        <v>0</v>
      </c>
      <c r="F258" s="37">
        <v>0</v>
      </c>
      <c r="G258" s="38">
        <f aca="true" t="shared" si="88" ref="G258:G263">SUM(E258:F258)</f>
        <v>0</v>
      </c>
      <c r="H258" s="37">
        <v>0</v>
      </c>
      <c r="I258" s="37">
        <v>0</v>
      </c>
      <c r="J258" s="38">
        <f t="shared" si="87"/>
        <v>0</v>
      </c>
      <c r="K258" s="37">
        <v>40</v>
      </c>
      <c r="L258" s="37">
        <v>54</v>
      </c>
      <c r="M258" s="38">
        <f aca="true" t="shared" si="89" ref="M258:M263">SUM(K258:L258)</f>
        <v>94</v>
      </c>
      <c r="N258" s="37">
        <f aca="true" t="shared" si="90" ref="N258:N263">SUM(H258,K258)</f>
        <v>40</v>
      </c>
      <c r="O258" s="37">
        <f aca="true" t="shared" si="91" ref="O258:O263">SUM(I258,L258)</f>
        <v>54</v>
      </c>
      <c r="P258" s="39">
        <f aca="true" t="shared" si="92" ref="P258:P263">SUM(N258:O258)</f>
        <v>94</v>
      </c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</row>
    <row r="259" spans="1:16" ht="24">
      <c r="A259" s="51" t="s">
        <v>150</v>
      </c>
      <c r="B259" s="33" t="s">
        <v>220</v>
      </c>
      <c r="C259" s="121" t="s">
        <v>125</v>
      </c>
      <c r="D259" s="400"/>
      <c r="E259" s="186">
        <v>0</v>
      </c>
      <c r="F259" s="36">
        <v>0</v>
      </c>
      <c r="G259" s="35">
        <f>SUM(E259:F259)</f>
        <v>0</v>
      </c>
      <c r="H259" s="36">
        <v>0</v>
      </c>
      <c r="I259" s="36">
        <v>0</v>
      </c>
      <c r="J259" s="35">
        <f t="shared" si="87"/>
        <v>0</v>
      </c>
      <c r="K259" s="36">
        <v>84</v>
      </c>
      <c r="L259" s="36">
        <v>53</v>
      </c>
      <c r="M259" s="35">
        <f t="shared" si="89"/>
        <v>137</v>
      </c>
      <c r="N259" s="36">
        <f t="shared" si="90"/>
        <v>84</v>
      </c>
      <c r="O259" s="36">
        <f t="shared" si="91"/>
        <v>53</v>
      </c>
      <c r="P259" s="96">
        <f t="shared" si="92"/>
        <v>137</v>
      </c>
    </row>
    <row r="260" spans="1:53" s="6" customFormat="1" ht="12.75">
      <c r="A260" s="135" t="s">
        <v>18</v>
      </c>
      <c r="B260" s="576" t="s">
        <v>121</v>
      </c>
      <c r="C260" s="162" t="s">
        <v>126</v>
      </c>
      <c r="D260" s="577"/>
      <c r="E260" s="186">
        <v>0</v>
      </c>
      <c r="F260" s="36">
        <v>0</v>
      </c>
      <c r="G260" s="35">
        <f t="shared" si="88"/>
        <v>0</v>
      </c>
      <c r="H260" s="36">
        <v>1</v>
      </c>
      <c r="I260" s="36">
        <v>1</v>
      </c>
      <c r="J260" s="35">
        <f>SUM(H260:I260)</f>
        <v>2</v>
      </c>
      <c r="K260" s="36">
        <v>74</v>
      </c>
      <c r="L260" s="36">
        <v>75</v>
      </c>
      <c r="M260" s="35">
        <f>SUM(K260:L260)</f>
        <v>149</v>
      </c>
      <c r="N260" s="36">
        <f>SUM(H260,K260)</f>
        <v>75</v>
      </c>
      <c r="O260" s="36">
        <f t="shared" si="91"/>
        <v>76</v>
      </c>
      <c r="P260" s="96">
        <f t="shared" si="92"/>
        <v>151</v>
      </c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</row>
    <row r="261" spans="1:16" ht="12.75">
      <c r="A261" s="51" t="s">
        <v>119</v>
      </c>
      <c r="B261" s="62" t="s">
        <v>121</v>
      </c>
      <c r="C261" s="121" t="s">
        <v>126</v>
      </c>
      <c r="D261" s="399"/>
      <c r="E261" s="182">
        <v>0</v>
      </c>
      <c r="F261" s="37">
        <v>0</v>
      </c>
      <c r="G261" s="38">
        <f t="shared" si="88"/>
        <v>0</v>
      </c>
      <c r="H261" s="38">
        <v>0</v>
      </c>
      <c r="I261" s="37">
        <v>0</v>
      </c>
      <c r="J261" s="38">
        <f t="shared" si="87"/>
        <v>0</v>
      </c>
      <c r="K261" s="37">
        <v>75</v>
      </c>
      <c r="L261" s="37">
        <v>51</v>
      </c>
      <c r="M261" s="38">
        <f t="shared" si="89"/>
        <v>126</v>
      </c>
      <c r="N261" s="37">
        <f t="shared" si="90"/>
        <v>75</v>
      </c>
      <c r="O261" s="37">
        <f t="shared" si="91"/>
        <v>51</v>
      </c>
      <c r="P261" s="39">
        <f t="shared" si="92"/>
        <v>126</v>
      </c>
    </row>
    <row r="262" spans="1:16" ht="13.5" customHeight="1">
      <c r="A262" s="51" t="s">
        <v>127</v>
      </c>
      <c r="B262" s="62" t="s">
        <v>121</v>
      </c>
      <c r="C262" s="121" t="s">
        <v>126</v>
      </c>
      <c r="D262" s="399"/>
      <c r="E262" s="182">
        <v>0</v>
      </c>
      <c r="F262" s="37">
        <v>0</v>
      </c>
      <c r="G262" s="35">
        <f>SUM(E262:F262)</f>
        <v>0</v>
      </c>
      <c r="H262" s="38">
        <v>0</v>
      </c>
      <c r="I262" s="37">
        <v>0</v>
      </c>
      <c r="J262" s="35">
        <f t="shared" si="87"/>
        <v>0</v>
      </c>
      <c r="K262" s="37">
        <v>7</v>
      </c>
      <c r="L262" s="37">
        <v>11</v>
      </c>
      <c r="M262" s="35">
        <f t="shared" si="89"/>
        <v>18</v>
      </c>
      <c r="N262" s="36">
        <f t="shared" si="90"/>
        <v>7</v>
      </c>
      <c r="O262" s="36">
        <f t="shared" si="91"/>
        <v>11</v>
      </c>
      <c r="P262" s="96">
        <f t="shared" si="92"/>
        <v>18</v>
      </c>
    </row>
    <row r="263" spans="1:16" ht="12.75">
      <c r="A263" s="51" t="s">
        <v>214</v>
      </c>
      <c r="B263" s="62" t="s">
        <v>212</v>
      </c>
      <c r="C263" s="121" t="s">
        <v>213</v>
      </c>
      <c r="D263" s="399"/>
      <c r="E263" s="182">
        <v>0</v>
      </c>
      <c r="F263" s="37">
        <v>0</v>
      </c>
      <c r="G263" s="38">
        <f t="shared" si="88"/>
        <v>0</v>
      </c>
      <c r="H263" s="38">
        <v>0</v>
      </c>
      <c r="I263" s="37">
        <v>0</v>
      </c>
      <c r="J263" s="38">
        <f t="shared" si="87"/>
        <v>0</v>
      </c>
      <c r="K263" s="37">
        <v>50</v>
      </c>
      <c r="L263" s="37">
        <v>80</v>
      </c>
      <c r="M263" s="38">
        <f t="shared" si="89"/>
        <v>130</v>
      </c>
      <c r="N263" s="37">
        <f t="shared" si="90"/>
        <v>50</v>
      </c>
      <c r="O263" s="37">
        <f t="shared" si="91"/>
        <v>80</v>
      </c>
      <c r="P263" s="39">
        <f t="shared" si="92"/>
        <v>130</v>
      </c>
    </row>
    <row r="264" spans="1:16" ht="13.5" thickBot="1">
      <c r="A264" s="125" t="s">
        <v>247</v>
      </c>
      <c r="B264" s="464" t="s">
        <v>212</v>
      </c>
      <c r="C264" s="143" t="s">
        <v>213</v>
      </c>
      <c r="D264" s="405"/>
      <c r="E264" s="389">
        <v>2</v>
      </c>
      <c r="F264" s="365">
        <v>7</v>
      </c>
      <c r="G264" s="230">
        <f>SUM(E264:F264)</f>
        <v>9</v>
      </c>
      <c r="H264" s="230">
        <v>3</v>
      </c>
      <c r="I264" s="365">
        <v>8</v>
      </c>
      <c r="J264" s="230">
        <f t="shared" si="87"/>
        <v>11</v>
      </c>
      <c r="K264" s="365">
        <v>3</v>
      </c>
      <c r="L264" s="365">
        <v>24</v>
      </c>
      <c r="M264" s="230">
        <f>SUM(K264:L264)</f>
        <v>27</v>
      </c>
      <c r="N264" s="365">
        <f>SUM(H264,K264)</f>
        <v>6</v>
      </c>
      <c r="O264" s="365">
        <f>SUM(I264,L264)</f>
        <v>32</v>
      </c>
      <c r="P264" s="366">
        <f>SUM(N264:O264)</f>
        <v>38</v>
      </c>
    </row>
    <row r="265" spans="1:53" s="6" customFormat="1" ht="13.5" thickBot="1">
      <c r="A265" s="676" t="s">
        <v>32</v>
      </c>
      <c r="B265" s="676"/>
      <c r="C265" s="676"/>
      <c r="D265" s="676"/>
      <c r="E265" s="401">
        <f aca="true" t="shared" si="93" ref="E265:O265">SUM(E257:E264)</f>
        <v>2</v>
      </c>
      <c r="F265" s="401">
        <f t="shared" si="93"/>
        <v>7</v>
      </c>
      <c r="G265" s="401">
        <f t="shared" si="93"/>
        <v>9</v>
      </c>
      <c r="H265" s="401">
        <f t="shared" si="93"/>
        <v>4</v>
      </c>
      <c r="I265" s="401">
        <f t="shared" si="93"/>
        <v>9</v>
      </c>
      <c r="J265" s="401">
        <f t="shared" si="93"/>
        <v>13</v>
      </c>
      <c r="K265" s="401">
        <f t="shared" si="93"/>
        <v>389</v>
      </c>
      <c r="L265" s="401">
        <f t="shared" si="93"/>
        <v>412</v>
      </c>
      <c r="M265" s="401">
        <f t="shared" si="93"/>
        <v>801</v>
      </c>
      <c r="N265" s="401">
        <f>SUM(N257:N264)</f>
        <v>393</v>
      </c>
      <c r="O265" s="401">
        <f t="shared" si="93"/>
        <v>421</v>
      </c>
      <c r="P265" s="401">
        <f>SUM(P257:P264)</f>
        <v>814</v>
      </c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</row>
    <row r="266" spans="1:16" ht="13.5" thickBot="1">
      <c r="A266" s="642" t="s">
        <v>47</v>
      </c>
      <c r="B266" s="642"/>
      <c r="C266" s="642"/>
      <c r="D266" s="665"/>
      <c r="E266" s="402">
        <f>E265</f>
        <v>2</v>
      </c>
      <c r="F266" s="402">
        <f aca="true" t="shared" si="94" ref="F266:O266">F265</f>
        <v>7</v>
      </c>
      <c r="G266" s="402">
        <f t="shared" si="94"/>
        <v>9</v>
      </c>
      <c r="H266" s="402">
        <f t="shared" si="94"/>
        <v>4</v>
      </c>
      <c r="I266" s="402">
        <f t="shared" si="94"/>
        <v>9</v>
      </c>
      <c r="J266" s="402">
        <f t="shared" si="94"/>
        <v>13</v>
      </c>
      <c r="K266" s="402">
        <f t="shared" si="94"/>
        <v>389</v>
      </c>
      <c r="L266" s="402">
        <f t="shared" si="94"/>
        <v>412</v>
      </c>
      <c r="M266" s="402">
        <f t="shared" si="94"/>
        <v>801</v>
      </c>
      <c r="N266" s="402">
        <f t="shared" si="94"/>
        <v>393</v>
      </c>
      <c r="O266" s="402">
        <f t="shared" si="94"/>
        <v>421</v>
      </c>
      <c r="P266" s="402">
        <f>P265</f>
        <v>814</v>
      </c>
    </row>
    <row r="267" spans="1:16" ht="13.5" thickBot="1">
      <c r="A267" s="61"/>
      <c r="B267" s="61"/>
      <c r="C267" s="61"/>
      <c r="D267" s="61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1:53" s="6" customFormat="1" ht="13.5" thickBot="1">
      <c r="A268" s="629" t="s">
        <v>128</v>
      </c>
      <c r="B268" s="629"/>
      <c r="C268" s="629"/>
      <c r="D268" s="629"/>
      <c r="E268" s="629"/>
      <c r="F268" s="629"/>
      <c r="G268" s="629"/>
      <c r="H268" s="660" t="s">
        <v>6</v>
      </c>
      <c r="I268" s="660"/>
      <c r="J268" s="660"/>
      <c r="K268" s="660"/>
      <c r="L268" s="660"/>
      <c r="M268" s="660"/>
      <c r="N268" s="660"/>
      <c r="O268" s="660"/>
      <c r="P268" s="660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</row>
    <row r="269" spans="1:53" s="6" customFormat="1" ht="13.5" thickBot="1">
      <c r="A269" s="156" t="s">
        <v>7</v>
      </c>
      <c r="B269" s="356" t="s">
        <v>49</v>
      </c>
      <c r="C269" s="261" t="s">
        <v>9</v>
      </c>
      <c r="D269" s="261"/>
      <c r="E269" s="636" t="s">
        <v>10</v>
      </c>
      <c r="F269" s="636"/>
      <c r="G269" s="636"/>
      <c r="H269" s="637" t="s">
        <v>11</v>
      </c>
      <c r="I269" s="637"/>
      <c r="J269" s="637"/>
      <c r="K269" s="636" t="s">
        <v>12</v>
      </c>
      <c r="L269" s="636"/>
      <c r="M269" s="636"/>
      <c r="N269" s="636" t="s">
        <v>13</v>
      </c>
      <c r="O269" s="636"/>
      <c r="P269" s="636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</row>
    <row r="270" spans="1:53" s="6" customFormat="1" ht="13.5" thickBot="1">
      <c r="A270" s="434" t="s">
        <v>14</v>
      </c>
      <c r="B270" s="164"/>
      <c r="C270" s="152"/>
      <c r="D270" s="181"/>
      <c r="E270" s="153" t="s">
        <v>15</v>
      </c>
      <c r="F270" s="153" t="s">
        <v>16</v>
      </c>
      <c r="G270" s="153" t="s">
        <v>17</v>
      </c>
      <c r="H270" s="153" t="s">
        <v>15</v>
      </c>
      <c r="I270" s="153" t="s">
        <v>16</v>
      </c>
      <c r="J270" s="153" t="s">
        <v>17</v>
      </c>
      <c r="K270" s="153" t="s">
        <v>15</v>
      </c>
      <c r="L270" s="153" t="s">
        <v>16</v>
      </c>
      <c r="M270" s="153" t="s">
        <v>17</v>
      </c>
      <c r="N270" s="153" t="s">
        <v>15</v>
      </c>
      <c r="O270" s="153" t="s">
        <v>16</v>
      </c>
      <c r="P270" s="153" t="s">
        <v>17</v>
      </c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</row>
    <row r="271" spans="1:53" s="6" customFormat="1" ht="24">
      <c r="A271" s="135" t="s">
        <v>129</v>
      </c>
      <c r="B271" s="209" t="s">
        <v>207</v>
      </c>
      <c r="C271" s="162" t="s">
        <v>130</v>
      </c>
      <c r="D271" s="398"/>
      <c r="E271" s="403">
        <v>0</v>
      </c>
      <c r="F271" s="404">
        <v>0</v>
      </c>
      <c r="G271" s="47">
        <f>SUM(E271:F271)</f>
        <v>0</v>
      </c>
      <c r="H271" s="404">
        <v>0</v>
      </c>
      <c r="I271" s="404">
        <v>0</v>
      </c>
      <c r="J271" s="47">
        <f>SUM(H271:I271)</f>
        <v>0</v>
      </c>
      <c r="K271" s="404">
        <v>35</v>
      </c>
      <c r="L271" s="404">
        <v>32</v>
      </c>
      <c r="M271" s="47">
        <f>SUM(K271:L271)</f>
        <v>67</v>
      </c>
      <c r="N271" s="404">
        <f>SUM(H271,K271)</f>
        <v>35</v>
      </c>
      <c r="O271" s="404">
        <f>SUM(I271,L271)</f>
        <v>32</v>
      </c>
      <c r="P271" s="124">
        <f>SUM(N271:O271)</f>
        <v>67</v>
      </c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</row>
    <row r="272" spans="1:16" ht="26.25" thickBot="1">
      <c r="A272" s="23" t="s">
        <v>52</v>
      </c>
      <c r="B272" s="360" t="s">
        <v>207</v>
      </c>
      <c r="C272" s="143" t="s">
        <v>130</v>
      </c>
      <c r="D272" s="405"/>
      <c r="E272" s="406">
        <v>0</v>
      </c>
      <c r="F272" s="407">
        <v>0</v>
      </c>
      <c r="G272" s="88">
        <f>SUM(E272:F272)</f>
        <v>0</v>
      </c>
      <c r="H272" s="407">
        <v>0</v>
      </c>
      <c r="I272" s="407">
        <v>0</v>
      </c>
      <c r="J272" s="246">
        <f>SUM(H272:I272)</f>
        <v>0</v>
      </c>
      <c r="K272" s="407">
        <v>61</v>
      </c>
      <c r="L272" s="407">
        <v>19</v>
      </c>
      <c r="M272" s="88">
        <f>SUM(K272:L272)</f>
        <v>80</v>
      </c>
      <c r="N272" s="408">
        <f>SUM(H272,K272)</f>
        <v>61</v>
      </c>
      <c r="O272" s="408">
        <f>SUM(I272,L272)</f>
        <v>19</v>
      </c>
      <c r="P272" s="409">
        <f>SUM(N272:O272)</f>
        <v>80</v>
      </c>
    </row>
    <row r="273" spans="1:16" ht="13.5" thickBot="1">
      <c r="A273" s="676" t="s">
        <v>32</v>
      </c>
      <c r="B273" s="676"/>
      <c r="C273" s="676"/>
      <c r="D273" s="663"/>
      <c r="E273" s="401">
        <f aca="true" t="shared" si="95" ref="E273:N273">SUM(E271:E272)</f>
        <v>0</v>
      </c>
      <c r="F273" s="401">
        <f t="shared" si="95"/>
        <v>0</v>
      </c>
      <c r="G273" s="401">
        <f t="shared" si="95"/>
        <v>0</v>
      </c>
      <c r="H273" s="401">
        <f t="shared" si="95"/>
        <v>0</v>
      </c>
      <c r="I273" s="401">
        <f t="shared" si="95"/>
        <v>0</v>
      </c>
      <c r="J273" s="401">
        <f t="shared" si="95"/>
        <v>0</v>
      </c>
      <c r="K273" s="401">
        <f t="shared" si="95"/>
        <v>96</v>
      </c>
      <c r="L273" s="401">
        <f t="shared" si="95"/>
        <v>51</v>
      </c>
      <c r="M273" s="401">
        <f t="shared" si="95"/>
        <v>147</v>
      </c>
      <c r="N273" s="401">
        <f t="shared" si="95"/>
        <v>96</v>
      </c>
      <c r="O273" s="401">
        <f>SUM(O271:O272)</f>
        <v>51</v>
      </c>
      <c r="P273" s="401">
        <f>SUM(P271:P272)</f>
        <v>147</v>
      </c>
    </row>
    <row r="274" spans="1:16" ht="13.5" thickBot="1">
      <c r="A274" s="642" t="s">
        <v>47</v>
      </c>
      <c r="B274" s="642"/>
      <c r="C274" s="642"/>
      <c r="D274" s="665"/>
      <c r="E274" s="402">
        <f>E273</f>
        <v>0</v>
      </c>
      <c r="F274" s="402">
        <f aca="true" t="shared" si="96" ref="F274:P274">F273</f>
        <v>0</v>
      </c>
      <c r="G274" s="402">
        <f t="shared" si="96"/>
        <v>0</v>
      </c>
      <c r="H274" s="402">
        <f t="shared" si="96"/>
        <v>0</v>
      </c>
      <c r="I274" s="402">
        <f t="shared" si="96"/>
        <v>0</v>
      </c>
      <c r="J274" s="402">
        <f t="shared" si="96"/>
        <v>0</v>
      </c>
      <c r="K274" s="402">
        <f t="shared" si="96"/>
        <v>96</v>
      </c>
      <c r="L274" s="402">
        <f t="shared" si="96"/>
        <v>51</v>
      </c>
      <c r="M274" s="402">
        <f t="shared" si="96"/>
        <v>147</v>
      </c>
      <c r="N274" s="402">
        <f t="shared" si="96"/>
        <v>96</v>
      </c>
      <c r="O274" s="402">
        <f>O273</f>
        <v>51</v>
      </c>
      <c r="P274" s="402">
        <f t="shared" si="96"/>
        <v>147</v>
      </c>
    </row>
    <row r="275" spans="1:53" s="6" customFormat="1" ht="13.5" thickBot="1">
      <c r="A275" s="61"/>
      <c r="B275" s="61"/>
      <c r="C275" s="61"/>
      <c r="D275" s="61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</row>
    <row r="276" spans="1:53" s="6" customFormat="1" ht="13.5" thickBot="1">
      <c r="A276" s="629" t="s">
        <v>128</v>
      </c>
      <c r="B276" s="629"/>
      <c r="C276" s="629"/>
      <c r="D276" s="629"/>
      <c r="E276" s="629"/>
      <c r="F276" s="629"/>
      <c r="G276" s="629"/>
      <c r="H276" s="630" t="s">
        <v>6</v>
      </c>
      <c r="I276" s="630"/>
      <c r="J276" s="630"/>
      <c r="K276" s="630"/>
      <c r="L276" s="630"/>
      <c r="M276" s="630"/>
      <c r="N276" s="630"/>
      <c r="O276" s="630"/>
      <c r="P276" s="630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</row>
    <row r="277" spans="1:53" s="6" customFormat="1" ht="13.5" thickBot="1">
      <c r="A277" s="261" t="s">
        <v>7</v>
      </c>
      <c r="B277" s="356" t="s">
        <v>49</v>
      </c>
      <c r="C277" s="261" t="s">
        <v>9</v>
      </c>
      <c r="D277" s="261"/>
      <c r="E277" s="636" t="s">
        <v>10</v>
      </c>
      <c r="F277" s="636"/>
      <c r="G277" s="636"/>
      <c r="H277" s="637" t="s">
        <v>11</v>
      </c>
      <c r="I277" s="636"/>
      <c r="J277" s="636"/>
      <c r="K277" s="636" t="s">
        <v>12</v>
      </c>
      <c r="L277" s="636"/>
      <c r="M277" s="636"/>
      <c r="N277" s="636" t="s">
        <v>13</v>
      </c>
      <c r="O277" s="636"/>
      <c r="P277" s="636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</row>
    <row r="278" spans="1:16" ht="13.5" thickBot="1">
      <c r="A278" s="261" t="s">
        <v>14</v>
      </c>
      <c r="B278" s="363"/>
      <c r="C278" s="363"/>
      <c r="D278" s="392"/>
      <c r="E278" s="261" t="s">
        <v>15</v>
      </c>
      <c r="F278" s="261" t="s">
        <v>16</v>
      </c>
      <c r="G278" s="261" t="s">
        <v>17</v>
      </c>
      <c r="H278" s="261" t="s">
        <v>15</v>
      </c>
      <c r="I278" s="261" t="s">
        <v>16</v>
      </c>
      <c r="J278" s="261" t="s">
        <v>17</v>
      </c>
      <c r="K278" s="261" t="s">
        <v>15</v>
      </c>
      <c r="L278" s="261" t="s">
        <v>16</v>
      </c>
      <c r="M278" s="261" t="s">
        <v>17</v>
      </c>
      <c r="N278" s="261" t="s">
        <v>15</v>
      </c>
      <c r="O278" s="261" t="s">
        <v>16</v>
      </c>
      <c r="P278" s="261" t="s">
        <v>17</v>
      </c>
    </row>
    <row r="279" spans="1:16" ht="12.75">
      <c r="A279" s="31" t="s">
        <v>129</v>
      </c>
      <c r="B279" s="209" t="s">
        <v>208</v>
      </c>
      <c r="C279" s="7" t="s">
        <v>131</v>
      </c>
      <c r="D279" s="393"/>
      <c r="E279" s="110">
        <v>0</v>
      </c>
      <c r="F279" s="35">
        <v>0</v>
      </c>
      <c r="G279" s="35">
        <f aca="true" t="shared" si="97" ref="G279:G284">SUM(E279:F279)</f>
        <v>0</v>
      </c>
      <c r="H279" s="35">
        <v>0</v>
      </c>
      <c r="I279" s="35">
        <v>0</v>
      </c>
      <c r="J279" s="35">
        <f aca="true" t="shared" si="98" ref="J279:J284">SUM(H279:I279)</f>
        <v>0</v>
      </c>
      <c r="K279" s="35">
        <v>68</v>
      </c>
      <c r="L279" s="35">
        <v>15</v>
      </c>
      <c r="M279" s="35">
        <f aca="true" t="shared" si="99" ref="M279:M284">SUM(K279:L279)</f>
        <v>83</v>
      </c>
      <c r="N279" s="35">
        <f aca="true" t="shared" si="100" ref="N279:O284">SUM(H279,K279)</f>
        <v>68</v>
      </c>
      <c r="O279" s="35">
        <f t="shared" si="100"/>
        <v>15</v>
      </c>
      <c r="P279" s="96">
        <f aca="true" t="shared" si="101" ref="P279:P284">SUM(N279:O279)</f>
        <v>83</v>
      </c>
    </row>
    <row r="280" spans="1:53" s="6" customFormat="1" ht="12.75">
      <c r="A280" s="29" t="s">
        <v>166</v>
      </c>
      <c r="B280" s="209" t="s">
        <v>208</v>
      </c>
      <c r="C280" s="8" t="s">
        <v>131</v>
      </c>
      <c r="D280" s="284"/>
      <c r="E280" s="189">
        <v>0</v>
      </c>
      <c r="F280" s="38">
        <v>0</v>
      </c>
      <c r="G280" s="35">
        <f>SUM(E280:F280)</f>
        <v>0</v>
      </c>
      <c r="H280" s="38">
        <v>0</v>
      </c>
      <c r="I280" s="38">
        <v>0</v>
      </c>
      <c r="J280" s="35">
        <f>SUM(H280:I280)</f>
        <v>0</v>
      </c>
      <c r="K280" s="38">
        <v>6</v>
      </c>
      <c r="L280" s="38">
        <v>9</v>
      </c>
      <c r="M280" s="35">
        <f>SUM(K280:L280)</f>
        <v>15</v>
      </c>
      <c r="N280" s="35">
        <f t="shared" si="100"/>
        <v>6</v>
      </c>
      <c r="O280" s="35">
        <f t="shared" si="100"/>
        <v>9</v>
      </c>
      <c r="P280" s="39">
        <f t="shared" si="101"/>
        <v>15</v>
      </c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</row>
    <row r="281" spans="1:53" s="6" customFormat="1" ht="12.75">
      <c r="A281" s="29" t="s">
        <v>132</v>
      </c>
      <c r="B281" s="209" t="s">
        <v>208</v>
      </c>
      <c r="C281" s="8" t="s">
        <v>131</v>
      </c>
      <c r="D281" s="284"/>
      <c r="E281" s="189">
        <v>0</v>
      </c>
      <c r="F281" s="38">
        <v>0</v>
      </c>
      <c r="G281" s="35">
        <f t="shared" si="97"/>
        <v>0</v>
      </c>
      <c r="H281" s="38">
        <v>0</v>
      </c>
      <c r="I281" s="38">
        <v>0</v>
      </c>
      <c r="J281" s="35">
        <f t="shared" si="98"/>
        <v>0</v>
      </c>
      <c r="K281" s="38">
        <v>10</v>
      </c>
      <c r="L281" s="38">
        <v>7</v>
      </c>
      <c r="M281" s="35">
        <f t="shared" si="99"/>
        <v>17</v>
      </c>
      <c r="N281" s="35">
        <f t="shared" si="100"/>
        <v>10</v>
      </c>
      <c r="O281" s="35">
        <f t="shared" si="100"/>
        <v>7</v>
      </c>
      <c r="P281" s="39">
        <f t="shared" si="101"/>
        <v>17</v>
      </c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</row>
    <row r="282" spans="1:53" s="6" customFormat="1" ht="25.5">
      <c r="A282" s="29" t="s">
        <v>133</v>
      </c>
      <c r="B282" s="33" t="s">
        <v>208</v>
      </c>
      <c r="C282" s="8" t="s">
        <v>131</v>
      </c>
      <c r="D282" s="284"/>
      <c r="E282" s="189">
        <v>0</v>
      </c>
      <c r="F282" s="38">
        <v>0</v>
      </c>
      <c r="G282" s="35">
        <f t="shared" si="97"/>
        <v>0</v>
      </c>
      <c r="H282" s="38">
        <v>0</v>
      </c>
      <c r="I282" s="38">
        <v>0</v>
      </c>
      <c r="J282" s="35">
        <f t="shared" si="98"/>
        <v>0</v>
      </c>
      <c r="K282" s="38">
        <v>15</v>
      </c>
      <c r="L282" s="38">
        <v>17</v>
      </c>
      <c r="M282" s="35">
        <f t="shared" si="99"/>
        <v>32</v>
      </c>
      <c r="N282" s="35">
        <f>SUM(H282,K282)</f>
        <v>15</v>
      </c>
      <c r="O282" s="35">
        <f t="shared" si="100"/>
        <v>17</v>
      </c>
      <c r="P282" s="39">
        <f t="shared" si="101"/>
        <v>32</v>
      </c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</row>
    <row r="283" spans="1:53" s="6" customFormat="1" ht="25.5">
      <c r="A283" s="29" t="s">
        <v>134</v>
      </c>
      <c r="B283" s="33" t="s">
        <v>208</v>
      </c>
      <c r="C283" s="8" t="s">
        <v>131</v>
      </c>
      <c r="D283" s="284"/>
      <c r="E283" s="189">
        <v>0</v>
      </c>
      <c r="F283" s="38">
        <v>0</v>
      </c>
      <c r="G283" s="35">
        <f t="shared" si="97"/>
        <v>0</v>
      </c>
      <c r="H283" s="38">
        <v>0</v>
      </c>
      <c r="I283" s="38">
        <v>0</v>
      </c>
      <c r="J283" s="35">
        <f t="shared" si="98"/>
        <v>0</v>
      </c>
      <c r="K283" s="38">
        <v>39</v>
      </c>
      <c r="L283" s="38">
        <v>15</v>
      </c>
      <c r="M283" s="35">
        <f t="shared" si="99"/>
        <v>54</v>
      </c>
      <c r="N283" s="35">
        <f t="shared" si="100"/>
        <v>39</v>
      </c>
      <c r="O283" s="35">
        <f t="shared" si="100"/>
        <v>15</v>
      </c>
      <c r="P283" s="39">
        <f t="shared" si="101"/>
        <v>54</v>
      </c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</row>
    <row r="284" spans="1:16" ht="26.25" thickBot="1">
      <c r="A284" s="292" t="s">
        <v>52</v>
      </c>
      <c r="B284" s="394" t="s">
        <v>208</v>
      </c>
      <c r="C284" s="395" t="s">
        <v>131</v>
      </c>
      <c r="D284" s="396"/>
      <c r="E284" s="269">
        <v>0</v>
      </c>
      <c r="F284" s="98">
        <v>0</v>
      </c>
      <c r="G284" s="105">
        <f t="shared" si="97"/>
        <v>0</v>
      </c>
      <c r="H284" s="98">
        <v>0</v>
      </c>
      <c r="I284" s="98">
        <v>0</v>
      </c>
      <c r="J284" s="105">
        <f t="shared" si="98"/>
        <v>0</v>
      </c>
      <c r="K284" s="98">
        <v>123</v>
      </c>
      <c r="L284" s="98">
        <v>24</v>
      </c>
      <c r="M284" s="105">
        <f t="shared" si="99"/>
        <v>147</v>
      </c>
      <c r="N284" s="105">
        <f>SUM(H284,K284)</f>
        <v>123</v>
      </c>
      <c r="O284" s="105">
        <f t="shared" si="100"/>
        <v>24</v>
      </c>
      <c r="P284" s="99">
        <f t="shared" si="101"/>
        <v>147</v>
      </c>
    </row>
    <row r="285" spans="1:16" ht="14.25" customHeight="1" thickBot="1">
      <c r="A285" s="693" t="s">
        <v>32</v>
      </c>
      <c r="B285" s="693"/>
      <c r="C285" s="693"/>
      <c r="D285" s="694"/>
      <c r="E285" s="273">
        <f>SUM(E279:E284)</f>
        <v>0</v>
      </c>
      <c r="F285" s="273">
        <f aca="true" t="shared" si="102" ref="F285:P285">SUM(F279:F284)</f>
        <v>0</v>
      </c>
      <c r="G285" s="273">
        <f t="shared" si="102"/>
        <v>0</v>
      </c>
      <c r="H285" s="273">
        <f t="shared" si="102"/>
        <v>0</v>
      </c>
      <c r="I285" s="273">
        <f t="shared" si="102"/>
        <v>0</v>
      </c>
      <c r="J285" s="273">
        <f>SUM(J279:J284)</f>
        <v>0</v>
      </c>
      <c r="K285" s="273">
        <f>SUM(K279:K284)</f>
        <v>261</v>
      </c>
      <c r="L285" s="273">
        <f t="shared" si="102"/>
        <v>87</v>
      </c>
      <c r="M285" s="273">
        <f t="shared" si="102"/>
        <v>348</v>
      </c>
      <c r="N285" s="273">
        <f t="shared" si="102"/>
        <v>261</v>
      </c>
      <c r="O285" s="273">
        <f t="shared" si="102"/>
        <v>87</v>
      </c>
      <c r="P285" s="273">
        <f t="shared" si="102"/>
        <v>348</v>
      </c>
    </row>
    <row r="286" spans="1:16" ht="15.75" customHeight="1" thickBot="1">
      <c r="A286" s="642" t="s">
        <v>47</v>
      </c>
      <c r="B286" s="642"/>
      <c r="C286" s="642"/>
      <c r="D286" s="665"/>
      <c r="E286" s="397">
        <f>SUM(E285)</f>
        <v>0</v>
      </c>
      <c r="F286" s="397">
        <f aca="true" t="shared" si="103" ref="F286:P286">SUM(F285)</f>
        <v>0</v>
      </c>
      <c r="G286" s="397">
        <f t="shared" si="103"/>
        <v>0</v>
      </c>
      <c r="H286" s="397">
        <f t="shared" si="103"/>
        <v>0</v>
      </c>
      <c r="I286" s="397">
        <f t="shared" si="103"/>
        <v>0</v>
      </c>
      <c r="J286" s="397">
        <f t="shared" si="103"/>
        <v>0</v>
      </c>
      <c r="K286" s="397">
        <f t="shared" si="103"/>
        <v>261</v>
      </c>
      <c r="L286" s="397">
        <f t="shared" si="103"/>
        <v>87</v>
      </c>
      <c r="M286" s="397">
        <f t="shared" si="103"/>
        <v>348</v>
      </c>
      <c r="N286" s="397">
        <f>SUM(N285)</f>
        <v>261</v>
      </c>
      <c r="O286" s="397">
        <f t="shared" si="103"/>
        <v>87</v>
      </c>
      <c r="P286" s="397">
        <f t="shared" si="103"/>
        <v>348</v>
      </c>
    </row>
    <row r="287" spans="1:16" ht="13.5" thickBot="1">
      <c r="A287" s="61"/>
      <c r="B287" s="61"/>
      <c r="C287" s="61"/>
      <c r="D287" s="61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</row>
    <row r="288" spans="1:16" ht="13.5" customHeight="1" thickBot="1">
      <c r="A288" s="156" t="s">
        <v>219</v>
      </c>
      <c r="B288" s="152"/>
      <c r="C288" s="152" t="s">
        <v>9</v>
      </c>
      <c r="D288" s="152"/>
      <c r="E288" s="153" t="s">
        <v>15</v>
      </c>
      <c r="F288" s="153" t="s">
        <v>16</v>
      </c>
      <c r="G288" s="153" t="s">
        <v>17</v>
      </c>
      <c r="H288" s="153" t="s">
        <v>15</v>
      </c>
      <c r="I288" s="153" t="s">
        <v>16</v>
      </c>
      <c r="J288" s="153" t="s">
        <v>17</v>
      </c>
      <c r="K288" s="153" t="s">
        <v>15</v>
      </c>
      <c r="L288" s="153" t="s">
        <v>16</v>
      </c>
      <c r="M288" s="153" t="s">
        <v>17</v>
      </c>
      <c r="N288" s="153" t="s">
        <v>15</v>
      </c>
      <c r="O288" s="153" t="s">
        <v>16</v>
      </c>
      <c r="P288" s="153" t="s">
        <v>17</v>
      </c>
    </row>
    <row r="289" spans="1:53" s="6" customFormat="1" ht="20.25" customHeight="1" thickBot="1">
      <c r="A289" s="590" t="s">
        <v>218</v>
      </c>
      <c r="B289" s="591" t="s">
        <v>148</v>
      </c>
      <c r="C289" s="70" t="s">
        <v>20</v>
      </c>
      <c r="D289" s="71"/>
      <c r="E289" s="113">
        <v>0</v>
      </c>
      <c r="F289" s="45">
        <v>0</v>
      </c>
      <c r="G289" s="45">
        <f>SUM(E289:F289)</f>
        <v>0</v>
      </c>
      <c r="H289" s="165">
        <v>0</v>
      </c>
      <c r="I289" s="166">
        <v>0</v>
      </c>
      <c r="J289" s="167">
        <f>SUM(H289:I289)</f>
        <v>0</v>
      </c>
      <c r="K289" s="25">
        <v>8</v>
      </c>
      <c r="L289" s="25">
        <v>16</v>
      </c>
      <c r="M289" s="25">
        <f>SUM(K289:L289)</f>
        <v>24</v>
      </c>
      <c r="N289" s="36">
        <f>SUM(H289,K289)</f>
        <v>8</v>
      </c>
      <c r="O289" s="36">
        <f>SUM(I289,L289)</f>
        <v>16</v>
      </c>
      <c r="P289" s="26">
        <f>SUM(N289:O289)</f>
        <v>24</v>
      </c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</row>
    <row r="290" spans="1:16" ht="13.5" thickBot="1">
      <c r="A290" s="641" t="s">
        <v>32</v>
      </c>
      <c r="B290" s="641"/>
      <c r="C290" s="641"/>
      <c r="D290" s="644"/>
      <c r="E290" s="155">
        <f>E289</f>
        <v>0</v>
      </c>
      <c r="F290" s="155">
        <f aca="true" t="shared" si="104" ref="F290:P290">F289</f>
        <v>0</v>
      </c>
      <c r="G290" s="155">
        <f t="shared" si="104"/>
        <v>0</v>
      </c>
      <c r="H290" s="155">
        <f t="shared" si="104"/>
        <v>0</v>
      </c>
      <c r="I290" s="155">
        <f t="shared" si="104"/>
        <v>0</v>
      </c>
      <c r="J290" s="155">
        <f t="shared" si="104"/>
        <v>0</v>
      </c>
      <c r="K290" s="155">
        <f t="shared" si="104"/>
        <v>8</v>
      </c>
      <c r="L290" s="155">
        <f t="shared" si="104"/>
        <v>16</v>
      </c>
      <c r="M290" s="155">
        <f t="shared" si="104"/>
        <v>24</v>
      </c>
      <c r="N290" s="155">
        <f t="shared" si="104"/>
        <v>8</v>
      </c>
      <c r="O290" s="155">
        <f>O289</f>
        <v>16</v>
      </c>
      <c r="P290" s="155">
        <f t="shared" si="104"/>
        <v>24</v>
      </c>
    </row>
    <row r="291" spans="1:16" ht="12.75">
      <c r="A291" s="63"/>
      <c r="B291" s="63"/>
      <c r="C291" s="63"/>
      <c r="D291" s="63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</row>
    <row r="292" spans="1:16" ht="13.5" thickBot="1">
      <c r="A292" s="63"/>
      <c r="B292" s="63"/>
      <c r="C292" s="63"/>
      <c r="D292" s="63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</row>
    <row r="293" spans="1:16" ht="14.25" customHeight="1" thickBot="1">
      <c r="A293" s="156" t="s">
        <v>14</v>
      </c>
      <c r="B293" s="152"/>
      <c r="C293" s="152" t="s">
        <v>9</v>
      </c>
      <c r="D293" s="152"/>
      <c r="E293" s="153" t="s">
        <v>15</v>
      </c>
      <c r="F293" s="153" t="s">
        <v>16</v>
      </c>
      <c r="G293" s="153" t="s">
        <v>17</v>
      </c>
      <c r="H293" s="153" t="s">
        <v>15</v>
      </c>
      <c r="I293" s="153" t="s">
        <v>16</v>
      </c>
      <c r="J293" s="153" t="s">
        <v>17</v>
      </c>
      <c r="K293" s="153" t="s">
        <v>15</v>
      </c>
      <c r="L293" s="153" t="s">
        <v>16</v>
      </c>
      <c r="M293" s="153" t="s">
        <v>17</v>
      </c>
      <c r="N293" s="153" t="s">
        <v>15</v>
      </c>
      <c r="O293" s="153" t="s">
        <v>16</v>
      </c>
      <c r="P293" s="153" t="s">
        <v>17</v>
      </c>
    </row>
    <row r="294" spans="1:16" ht="13.5" thickBot="1">
      <c r="A294" s="469" t="s">
        <v>69</v>
      </c>
      <c r="B294" s="69" t="s">
        <v>199</v>
      </c>
      <c r="C294" s="70" t="s">
        <v>192</v>
      </c>
      <c r="D294" s="71"/>
      <c r="E294" s="113">
        <v>70</v>
      </c>
      <c r="F294" s="45">
        <v>47</v>
      </c>
      <c r="G294" s="45">
        <f>SUM(E294:F294)</f>
        <v>117</v>
      </c>
      <c r="H294" s="165">
        <v>69</v>
      </c>
      <c r="I294" s="166">
        <v>42</v>
      </c>
      <c r="J294" s="167">
        <f>SUM(H294:I294)</f>
        <v>111</v>
      </c>
      <c r="K294" s="25">
        <v>0</v>
      </c>
      <c r="L294" s="25">
        <v>0</v>
      </c>
      <c r="M294" s="25">
        <f>SUM(K294:L294)</f>
        <v>0</v>
      </c>
      <c r="N294" s="36">
        <f>SUM(H294,K294)</f>
        <v>69</v>
      </c>
      <c r="O294" s="36">
        <f>SUM(I294,L294)</f>
        <v>42</v>
      </c>
      <c r="P294" s="26">
        <f>SUM(N294:O294)</f>
        <v>111</v>
      </c>
    </row>
    <row r="295" spans="1:16" ht="13.5" thickBot="1">
      <c r="A295" s="659" t="s">
        <v>32</v>
      </c>
      <c r="B295" s="659"/>
      <c r="C295" s="659"/>
      <c r="D295" s="659"/>
      <c r="E295" s="155">
        <f>SUM(E294)</f>
        <v>70</v>
      </c>
      <c r="F295" s="155">
        <f aca="true" t="shared" si="105" ref="F295:O295">SUM(F294)</f>
        <v>47</v>
      </c>
      <c r="G295" s="155">
        <f t="shared" si="105"/>
        <v>117</v>
      </c>
      <c r="H295" s="155">
        <f t="shared" si="105"/>
        <v>69</v>
      </c>
      <c r="I295" s="155">
        <f t="shared" si="105"/>
        <v>42</v>
      </c>
      <c r="J295" s="155">
        <f t="shared" si="105"/>
        <v>111</v>
      </c>
      <c r="K295" s="155">
        <f t="shared" si="105"/>
        <v>0</v>
      </c>
      <c r="L295" s="155">
        <f t="shared" si="105"/>
        <v>0</v>
      </c>
      <c r="M295" s="155">
        <f t="shared" si="105"/>
        <v>0</v>
      </c>
      <c r="N295" s="155">
        <f t="shared" si="105"/>
        <v>69</v>
      </c>
      <c r="O295" s="155">
        <f t="shared" si="105"/>
        <v>42</v>
      </c>
      <c r="P295" s="155">
        <f>SUM(P294)</f>
        <v>111</v>
      </c>
    </row>
    <row r="296" spans="1:16" ht="12.75">
      <c r="A296" s="63"/>
      <c r="B296" s="63"/>
      <c r="C296" s="63"/>
      <c r="D296" s="63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</row>
    <row r="297" spans="1:16" ht="13.5" thickBot="1">
      <c r="A297" s="61"/>
      <c r="B297" s="61"/>
      <c r="C297" s="61"/>
      <c r="D297" s="61"/>
      <c r="E297" s="74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13.5" thickBot="1">
      <c r="A298" s="68" t="s">
        <v>33</v>
      </c>
      <c r="B298" s="58"/>
      <c r="C298" s="58"/>
      <c r="D298" s="58"/>
      <c r="E298" s="1" t="s">
        <v>15</v>
      </c>
      <c r="F298" s="1" t="s">
        <v>16</v>
      </c>
      <c r="G298" s="1" t="s">
        <v>17</v>
      </c>
      <c r="H298" s="1" t="s">
        <v>15</v>
      </c>
      <c r="I298" s="2" t="s">
        <v>16</v>
      </c>
      <c r="J298" s="3" t="s">
        <v>17</v>
      </c>
      <c r="K298" s="1" t="s">
        <v>15</v>
      </c>
      <c r="L298" s="1" t="s">
        <v>16</v>
      </c>
      <c r="M298" s="1" t="s">
        <v>17</v>
      </c>
      <c r="N298" s="1" t="s">
        <v>15</v>
      </c>
      <c r="O298" s="1" t="s">
        <v>16</v>
      </c>
      <c r="P298" s="2" t="s">
        <v>17</v>
      </c>
    </row>
    <row r="299" spans="1:53" s="6" customFormat="1" ht="13.5" thickBot="1">
      <c r="A299" s="592" t="s">
        <v>69</v>
      </c>
      <c r="B299" s="593" t="s">
        <v>199</v>
      </c>
      <c r="C299" s="594" t="s">
        <v>192</v>
      </c>
      <c r="D299" s="595"/>
      <c r="E299" s="596">
        <v>0</v>
      </c>
      <c r="F299" s="597">
        <v>0</v>
      </c>
      <c r="G299" s="597">
        <f>SUM(E299:F299)</f>
        <v>0</v>
      </c>
      <c r="H299" s="598">
        <v>0</v>
      </c>
      <c r="I299" s="599">
        <v>0</v>
      </c>
      <c r="J299" s="600">
        <f>SUM(H299:I299)</f>
        <v>0</v>
      </c>
      <c r="K299" s="601">
        <v>3</v>
      </c>
      <c r="L299" s="601">
        <v>7</v>
      </c>
      <c r="M299" s="601">
        <f>SUM(K299:L299)</f>
        <v>10</v>
      </c>
      <c r="N299" s="602">
        <f>SUM(H299,K299)</f>
        <v>3</v>
      </c>
      <c r="O299" s="602">
        <f>SUM(I299,L299)</f>
        <v>7</v>
      </c>
      <c r="P299" s="603">
        <f>SUM(N299:O299)</f>
        <v>10</v>
      </c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</row>
    <row r="300" spans="1:16" ht="13.5" thickBot="1">
      <c r="A300" s="677" t="s">
        <v>154</v>
      </c>
      <c r="B300" s="677"/>
      <c r="C300" s="677"/>
      <c r="D300" s="537"/>
      <c r="E300" s="330">
        <f>E299</f>
        <v>0</v>
      </c>
      <c r="F300" s="330">
        <f aca="true" t="shared" si="106" ref="F300:P300">F299</f>
        <v>0</v>
      </c>
      <c r="G300" s="330">
        <f t="shared" si="106"/>
        <v>0</v>
      </c>
      <c r="H300" s="330">
        <f t="shared" si="106"/>
        <v>0</v>
      </c>
      <c r="I300" s="330">
        <f t="shared" si="106"/>
        <v>0</v>
      </c>
      <c r="J300" s="330">
        <f t="shared" si="106"/>
        <v>0</v>
      </c>
      <c r="K300" s="330">
        <f t="shared" si="106"/>
        <v>3</v>
      </c>
      <c r="L300" s="330">
        <f t="shared" si="106"/>
        <v>7</v>
      </c>
      <c r="M300" s="330">
        <f t="shared" si="106"/>
        <v>10</v>
      </c>
      <c r="N300" s="330">
        <f t="shared" si="106"/>
        <v>3</v>
      </c>
      <c r="O300" s="330">
        <f t="shared" si="106"/>
        <v>7</v>
      </c>
      <c r="P300" s="330">
        <f t="shared" si="106"/>
        <v>10</v>
      </c>
    </row>
    <row r="301" ht="12.75" customHeight="1">
      <c r="A301" s="76"/>
    </row>
    <row r="302" spans="1:16" ht="25.5" customHeight="1" thickBot="1">
      <c r="A302" s="61"/>
      <c r="B302" s="61"/>
      <c r="C302" s="61"/>
      <c r="D302" s="61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53" s="6" customFormat="1" ht="13.5" thickBot="1">
      <c r="A303" s="156" t="s">
        <v>45</v>
      </c>
      <c r="B303" s="152"/>
      <c r="C303" s="152"/>
      <c r="D303" s="152"/>
      <c r="E303" s="208" t="s">
        <v>15</v>
      </c>
      <c r="F303" s="208" t="s">
        <v>16</v>
      </c>
      <c r="G303" s="208" t="s">
        <v>17</v>
      </c>
      <c r="H303" s="208" t="s">
        <v>15</v>
      </c>
      <c r="I303" s="208" t="s">
        <v>16</v>
      </c>
      <c r="J303" s="208" t="s">
        <v>17</v>
      </c>
      <c r="K303" s="208" t="s">
        <v>15</v>
      </c>
      <c r="L303" s="208" t="s">
        <v>16</v>
      </c>
      <c r="M303" s="208" t="s">
        <v>17</v>
      </c>
      <c r="N303" s="208" t="s">
        <v>15</v>
      </c>
      <c r="O303" s="208" t="s">
        <v>16</v>
      </c>
      <c r="P303" s="208" t="s">
        <v>17</v>
      </c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</row>
    <row r="304" spans="1:53" s="6" customFormat="1" ht="13.5" thickBot="1">
      <c r="A304" s="438" t="s">
        <v>69</v>
      </c>
      <c r="B304" s="593" t="s">
        <v>199</v>
      </c>
      <c r="C304" s="604" t="s">
        <v>192</v>
      </c>
      <c r="D304" s="605"/>
      <c r="E304" s="316">
        <v>0</v>
      </c>
      <c r="F304" s="316">
        <v>0</v>
      </c>
      <c r="G304" s="316">
        <f>SUM(E304:F304)</f>
        <v>0</v>
      </c>
      <c r="H304" s="606">
        <v>0</v>
      </c>
      <c r="I304" s="606">
        <v>0</v>
      </c>
      <c r="J304" s="606">
        <f>SUM(H304:I304)</f>
        <v>0</v>
      </c>
      <c r="K304" s="316">
        <v>8</v>
      </c>
      <c r="L304" s="316">
        <v>0</v>
      </c>
      <c r="M304" s="316">
        <f>SUM(K304,L304)</f>
        <v>8</v>
      </c>
      <c r="N304" s="316">
        <f>SUM(H304,K304)</f>
        <v>8</v>
      </c>
      <c r="O304" s="316">
        <f>SUM(I304,L304)</f>
        <v>0</v>
      </c>
      <c r="P304" s="607">
        <f>SUM(N304:O304)</f>
        <v>8</v>
      </c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</row>
    <row r="305" spans="1:53" s="6" customFormat="1" ht="12" customHeight="1" thickBot="1">
      <c r="A305" s="677" t="s">
        <v>32</v>
      </c>
      <c r="B305" s="677"/>
      <c r="C305" s="677"/>
      <c r="D305" s="677"/>
      <c r="E305" s="330">
        <f aca="true" t="shared" si="107" ref="E305:P305">E304</f>
        <v>0</v>
      </c>
      <c r="F305" s="330">
        <f t="shared" si="107"/>
        <v>0</v>
      </c>
      <c r="G305" s="330">
        <f t="shared" si="107"/>
        <v>0</v>
      </c>
      <c r="H305" s="330">
        <f t="shared" si="107"/>
        <v>0</v>
      </c>
      <c r="I305" s="330">
        <f t="shared" si="107"/>
        <v>0</v>
      </c>
      <c r="J305" s="330">
        <f t="shared" si="107"/>
        <v>0</v>
      </c>
      <c r="K305" s="330">
        <f t="shared" si="107"/>
        <v>8</v>
      </c>
      <c r="L305" s="330">
        <f t="shared" si="107"/>
        <v>0</v>
      </c>
      <c r="M305" s="330">
        <f t="shared" si="107"/>
        <v>8</v>
      </c>
      <c r="N305" s="330">
        <f t="shared" si="107"/>
        <v>8</v>
      </c>
      <c r="O305" s="330">
        <f t="shared" si="107"/>
        <v>0</v>
      </c>
      <c r="P305" s="330">
        <f t="shared" si="107"/>
        <v>8</v>
      </c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</row>
    <row r="306" spans="1:53" s="6" customFormat="1" ht="12" customHeight="1">
      <c r="A306" s="76"/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236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</row>
    <row r="307" spans="1:16" ht="13.5" thickBot="1">
      <c r="A307" s="93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1:16" ht="13.5" thickBot="1">
      <c r="A308" s="156" t="s">
        <v>45</v>
      </c>
      <c r="B308" s="152"/>
      <c r="C308" s="152"/>
      <c r="D308" s="152"/>
      <c r="E308" s="153" t="s">
        <v>15</v>
      </c>
      <c r="F308" s="153" t="s">
        <v>16</v>
      </c>
      <c r="G308" s="153" t="s">
        <v>17</v>
      </c>
      <c r="H308" s="153" t="s">
        <v>15</v>
      </c>
      <c r="I308" s="153" t="s">
        <v>16</v>
      </c>
      <c r="J308" s="153" t="s">
        <v>17</v>
      </c>
      <c r="K308" s="153" t="s">
        <v>15</v>
      </c>
      <c r="L308" s="153" t="s">
        <v>16</v>
      </c>
      <c r="M308" s="153" t="s">
        <v>17</v>
      </c>
      <c r="N308" s="153" t="s">
        <v>15</v>
      </c>
      <c r="O308" s="153" t="s">
        <v>16</v>
      </c>
      <c r="P308" s="153" t="s">
        <v>17</v>
      </c>
    </row>
    <row r="309" spans="1:16" ht="24.75" thickBot="1">
      <c r="A309" s="438" t="s">
        <v>135</v>
      </c>
      <c r="B309" s="237" t="s">
        <v>136</v>
      </c>
      <c r="C309" s="4" t="s">
        <v>83</v>
      </c>
      <c r="D309" s="60"/>
      <c r="E309" s="168">
        <v>0</v>
      </c>
      <c r="F309" s="25">
        <v>0</v>
      </c>
      <c r="G309" s="25">
        <f>SUM(E309:F309)</f>
        <v>0</v>
      </c>
      <c r="H309" s="169">
        <v>0</v>
      </c>
      <c r="I309" s="169">
        <v>0</v>
      </c>
      <c r="J309" s="169">
        <f>SUM(H309:I309)</f>
        <v>0</v>
      </c>
      <c r="K309" s="25">
        <v>0</v>
      </c>
      <c r="L309" s="25">
        <v>1</v>
      </c>
      <c r="M309" s="25">
        <f>SUM(K309,L309)</f>
        <v>1</v>
      </c>
      <c r="N309" s="25">
        <f>SUM(H309,K309)</f>
        <v>0</v>
      </c>
      <c r="O309" s="25">
        <f>SUM(I309,L309)</f>
        <v>1</v>
      </c>
      <c r="P309" s="26">
        <f>SUM(N309:O309)</f>
        <v>1</v>
      </c>
    </row>
    <row r="310" spans="1:53" s="6" customFormat="1" ht="13.5" thickBot="1">
      <c r="A310" s="659" t="s">
        <v>32</v>
      </c>
      <c r="B310" s="659"/>
      <c r="C310" s="659"/>
      <c r="D310" s="659"/>
      <c r="E310" s="155">
        <f>SUM(E309:E309)</f>
        <v>0</v>
      </c>
      <c r="F310" s="155">
        <f aca="true" t="shared" si="108" ref="F310:P310">SUM(F309:F309)</f>
        <v>0</v>
      </c>
      <c r="G310" s="155">
        <f t="shared" si="108"/>
        <v>0</v>
      </c>
      <c r="H310" s="155">
        <f t="shared" si="108"/>
        <v>0</v>
      </c>
      <c r="I310" s="155">
        <f t="shared" si="108"/>
        <v>0</v>
      </c>
      <c r="J310" s="155">
        <f t="shared" si="108"/>
        <v>0</v>
      </c>
      <c r="K310" s="155">
        <f t="shared" si="108"/>
        <v>0</v>
      </c>
      <c r="L310" s="155">
        <f t="shared" si="108"/>
        <v>1</v>
      </c>
      <c r="M310" s="155">
        <f t="shared" si="108"/>
        <v>1</v>
      </c>
      <c r="N310" s="155">
        <f t="shared" si="108"/>
        <v>0</v>
      </c>
      <c r="O310" s="155">
        <f t="shared" si="108"/>
        <v>1</v>
      </c>
      <c r="P310" s="155">
        <f t="shared" si="108"/>
        <v>1</v>
      </c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</row>
    <row r="311" spans="1:53" s="6" customFormat="1" ht="13.5" thickBot="1">
      <c r="A311" s="61"/>
      <c r="B311" s="61"/>
      <c r="C311" s="61"/>
      <c r="D311" s="61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</row>
    <row r="312" spans="1:53" s="6" customFormat="1" ht="13.5" thickBot="1">
      <c r="A312" s="675" t="s">
        <v>151</v>
      </c>
      <c r="B312" s="675"/>
      <c r="C312" s="675"/>
      <c r="D312" s="675"/>
      <c r="E312" s="54">
        <f aca="true" t="shared" si="109" ref="E312:P312">SUM(E63,E101,E136,E183,E202,E232,E241,E252,E266,E274,E286,E290,E295,E300,E305,E310)</f>
        <v>1497</v>
      </c>
      <c r="F312" s="54">
        <f t="shared" si="109"/>
        <v>1300</v>
      </c>
      <c r="G312" s="54">
        <f t="shared" si="109"/>
        <v>2797</v>
      </c>
      <c r="H312" s="54">
        <f t="shared" si="109"/>
        <v>1315</v>
      </c>
      <c r="I312" s="54">
        <f t="shared" si="109"/>
        <v>1155</v>
      </c>
      <c r="J312" s="54">
        <f t="shared" si="109"/>
        <v>2470</v>
      </c>
      <c r="K312" s="54">
        <f t="shared" si="109"/>
        <v>9986</v>
      </c>
      <c r="L312" s="54">
        <f t="shared" si="109"/>
        <v>8782</v>
      </c>
      <c r="M312" s="54">
        <f t="shared" si="109"/>
        <v>18768</v>
      </c>
      <c r="N312" s="54">
        <f t="shared" si="109"/>
        <v>11301</v>
      </c>
      <c r="O312" s="54">
        <f t="shared" si="109"/>
        <v>9937</v>
      </c>
      <c r="P312" s="54">
        <f t="shared" si="109"/>
        <v>21238</v>
      </c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</row>
    <row r="313" spans="1:53" s="6" customFormat="1" ht="12.75">
      <c r="A313" s="56"/>
      <c r="B313" s="56"/>
      <c r="C313" s="56"/>
      <c r="D313" s="56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</row>
    <row r="314" spans="1:53" s="6" customFormat="1" ht="12.75">
      <c r="A314" s="56"/>
      <c r="B314" s="56"/>
      <c r="C314" s="56"/>
      <c r="D314" s="56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</row>
    <row r="315" spans="1:53" s="6" customFormat="1" ht="12.75">
      <c r="A315" s="56"/>
      <c r="B315" s="56"/>
      <c r="C315" s="56"/>
      <c r="D315" s="56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</row>
    <row r="316" spans="1:53" s="6" customFormat="1" ht="21" thickBot="1">
      <c r="A316" s="628" t="s">
        <v>187</v>
      </c>
      <c r="B316" s="628"/>
      <c r="C316" s="628"/>
      <c r="D316" s="628"/>
      <c r="E316" s="628"/>
      <c r="F316" s="628"/>
      <c r="G316" s="628"/>
      <c r="H316" s="628"/>
      <c r="I316" s="628"/>
      <c r="J316" s="628"/>
      <c r="K316" s="628"/>
      <c r="L316" s="628"/>
      <c r="M316" s="628"/>
      <c r="N316" s="628"/>
      <c r="O316" s="628"/>
      <c r="P316" s="628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</row>
    <row r="317" spans="1:53" s="332" customFormat="1" ht="13.5" thickBot="1">
      <c r="A317" s="629" t="s">
        <v>108</v>
      </c>
      <c r="B317" s="629"/>
      <c r="C317" s="629"/>
      <c r="D317" s="629"/>
      <c r="E317" s="629"/>
      <c r="F317" s="629"/>
      <c r="G317" s="629"/>
      <c r="H317" s="660" t="s">
        <v>6</v>
      </c>
      <c r="I317" s="660"/>
      <c r="J317" s="660"/>
      <c r="K317" s="660"/>
      <c r="L317" s="660"/>
      <c r="M317" s="660"/>
      <c r="N317" s="660"/>
      <c r="O317" s="660"/>
      <c r="P317" s="660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  <c r="AX317" s="331"/>
      <c r="AY317" s="331"/>
      <c r="AZ317" s="331"/>
      <c r="BA317" s="331"/>
    </row>
    <row r="318" spans="1:16" ht="13.5" thickBot="1">
      <c r="A318" s="156" t="s">
        <v>7</v>
      </c>
      <c r="B318" s="356" t="s">
        <v>49</v>
      </c>
      <c r="C318" s="261" t="s">
        <v>9</v>
      </c>
      <c r="D318" s="261"/>
      <c r="E318" s="636" t="s">
        <v>10</v>
      </c>
      <c r="F318" s="636"/>
      <c r="G318" s="636"/>
      <c r="H318" s="637" t="s">
        <v>11</v>
      </c>
      <c r="I318" s="636"/>
      <c r="J318" s="636"/>
      <c r="K318" s="636" t="s">
        <v>12</v>
      </c>
      <c r="L318" s="636"/>
      <c r="M318" s="636"/>
      <c r="N318" s="636" t="s">
        <v>13</v>
      </c>
      <c r="O318" s="636"/>
      <c r="P318" s="636"/>
    </row>
    <row r="319" spans="1:16" ht="13.5" thickBot="1">
      <c r="A319" s="156" t="s">
        <v>14</v>
      </c>
      <c r="B319" s="152"/>
      <c r="C319" s="152"/>
      <c r="D319" s="152"/>
      <c r="E319" s="153" t="s">
        <v>15</v>
      </c>
      <c r="F319" s="153" t="s">
        <v>16</v>
      </c>
      <c r="G319" s="153" t="s">
        <v>17</v>
      </c>
      <c r="H319" s="153" t="s">
        <v>15</v>
      </c>
      <c r="I319" s="153" t="s">
        <v>16</v>
      </c>
      <c r="J319" s="153" t="s">
        <v>17</v>
      </c>
      <c r="K319" s="153" t="s">
        <v>15</v>
      </c>
      <c r="L319" s="153" t="s">
        <v>16</v>
      </c>
      <c r="M319" s="153" t="s">
        <v>17</v>
      </c>
      <c r="N319" s="153" t="s">
        <v>15</v>
      </c>
      <c r="O319" s="153" t="s">
        <v>16</v>
      </c>
      <c r="P319" s="153" t="s">
        <v>17</v>
      </c>
    </row>
    <row r="320" spans="1:53" s="6" customFormat="1" ht="39" thickBot="1">
      <c r="A320" s="140" t="s">
        <v>137</v>
      </c>
      <c r="B320" s="59" t="s">
        <v>80</v>
      </c>
      <c r="C320" s="4" t="s">
        <v>113</v>
      </c>
      <c r="D320" s="141"/>
      <c r="E320" s="25">
        <v>13</v>
      </c>
      <c r="F320" s="25">
        <v>11</v>
      </c>
      <c r="G320" s="25">
        <f>SUM(E320:F320)</f>
        <v>24</v>
      </c>
      <c r="H320" s="169">
        <v>9</v>
      </c>
      <c r="I320" s="169">
        <v>7</v>
      </c>
      <c r="J320" s="169">
        <f>SUM(H320,I320)</f>
        <v>16</v>
      </c>
      <c r="K320" s="25">
        <v>20</v>
      </c>
      <c r="L320" s="25">
        <v>14</v>
      </c>
      <c r="M320" s="25">
        <f>SUM(K320:L320)</f>
        <v>34</v>
      </c>
      <c r="N320" s="25">
        <f>SUM(H320,K320)</f>
        <v>29</v>
      </c>
      <c r="O320" s="25">
        <f>SUM(I320,L320)</f>
        <v>21</v>
      </c>
      <c r="P320" s="26">
        <f>SUM(N320:O320)</f>
        <v>50</v>
      </c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</row>
    <row r="321" spans="1:53" s="332" customFormat="1" ht="13.5" thickBot="1">
      <c r="A321" s="659" t="s">
        <v>32</v>
      </c>
      <c r="B321" s="659"/>
      <c r="C321" s="659"/>
      <c r="D321" s="659"/>
      <c r="E321" s="155">
        <f>E320</f>
        <v>13</v>
      </c>
      <c r="F321" s="155">
        <f aca="true" t="shared" si="110" ref="F321:O322">F320</f>
        <v>11</v>
      </c>
      <c r="G321" s="155">
        <f t="shared" si="110"/>
        <v>24</v>
      </c>
      <c r="H321" s="155">
        <f t="shared" si="110"/>
        <v>9</v>
      </c>
      <c r="I321" s="155">
        <f t="shared" si="110"/>
        <v>7</v>
      </c>
      <c r="J321" s="155">
        <f t="shared" si="110"/>
        <v>16</v>
      </c>
      <c r="K321" s="155">
        <f t="shared" si="110"/>
        <v>20</v>
      </c>
      <c r="L321" s="155">
        <f t="shared" si="110"/>
        <v>14</v>
      </c>
      <c r="M321" s="155">
        <f t="shared" si="110"/>
        <v>34</v>
      </c>
      <c r="N321" s="155">
        <f t="shared" si="110"/>
        <v>29</v>
      </c>
      <c r="O321" s="155">
        <f t="shared" si="110"/>
        <v>21</v>
      </c>
      <c r="P321" s="155">
        <f>P320</f>
        <v>50</v>
      </c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  <c r="AX321" s="331"/>
      <c r="AY321" s="331"/>
      <c r="AZ321" s="331"/>
      <c r="BA321" s="331"/>
    </row>
    <row r="322" spans="1:53" s="332" customFormat="1" ht="13.5" thickBot="1">
      <c r="A322" s="675" t="s">
        <v>47</v>
      </c>
      <c r="B322" s="675"/>
      <c r="C322" s="675"/>
      <c r="D322" s="675"/>
      <c r="E322" s="54">
        <f>E321</f>
        <v>13</v>
      </c>
      <c r="F322" s="54">
        <f t="shared" si="110"/>
        <v>11</v>
      </c>
      <c r="G322" s="54">
        <f t="shared" si="110"/>
        <v>24</v>
      </c>
      <c r="H322" s="54">
        <f t="shared" si="110"/>
        <v>9</v>
      </c>
      <c r="I322" s="54">
        <f t="shared" si="110"/>
        <v>7</v>
      </c>
      <c r="J322" s="54">
        <f t="shared" si="110"/>
        <v>16</v>
      </c>
      <c r="K322" s="54">
        <f t="shared" si="110"/>
        <v>20</v>
      </c>
      <c r="L322" s="54">
        <f t="shared" si="110"/>
        <v>14</v>
      </c>
      <c r="M322" s="54">
        <f t="shared" si="110"/>
        <v>34</v>
      </c>
      <c r="N322" s="54">
        <f t="shared" si="110"/>
        <v>29</v>
      </c>
      <c r="O322" s="54">
        <f t="shared" si="110"/>
        <v>21</v>
      </c>
      <c r="P322" s="54">
        <f>P321</f>
        <v>50</v>
      </c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  <c r="AX322" s="331"/>
      <c r="AY322" s="331"/>
      <c r="AZ322" s="331"/>
      <c r="BA322" s="331"/>
    </row>
    <row r="323" spans="1:16" ht="12.75">
      <c r="A323" s="56"/>
      <c r="B323" s="56"/>
      <c r="C323" s="56"/>
      <c r="D323" s="56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</row>
    <row r="324" spans="1:16" ht="23.25" customHeight="1" thickBot="1">
      <c r="A324" s="56"/>
      <c r="B324" s="56"/>
      <c r="C324" s="56"/>
      <c r="D324" s="56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64"/>
    </row>
    <row r="325" spans="1:53" s="6" customFormat="1" ht="13.5" thickBot="1">
      <c r="A325" s="629" t="s">
        <v>81</v>
      </c>
      <c r="B325" s="629"/>
      <c r="C325" s="629"/>
      <c r="D325" s="629"/>
      <c r="E325" s="629"/>
      <c r="F325" s="629"/>
      <c r="G325" s="629"/>
      <c r="H325" s="660" t="s">
        <v>6</v>
      </c>
      <c r="I325" s="660"/>
      <c r="J325" s="660"/>
      <c r="K325" s="660"/>
      <c r="L325" s="660"/>
      <c r="M325" s="660"/>
      <c r="N325" s="660"/>
      <c r="O325" s="660"/>
      <c r="P325" s="660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</row>
    <row r="326" spans="1:16" ht="13.5" thickBot="1">
      <c r="A326" s="156" t="s">
        <v>7</v>
      </c>
      <c r="B326" s="356" t="s">
        <v>49</v>
      </c>
      <c r="C326" s="261" t="s">
        <v>9</v>
      </c>
      <c r="D326" s="261"/>
      <c r="E326" s="636" t="s">
        <v>10</v>
      </c>
      <c r="F326" s="636"/>
      <c r="G326" s="636"/>
      <c r="H326" s="637" t="s">
        <v>11</v>
      </c>
      <c r="I326" s="636"/>
      <c r="J326" s="636"/>
      <c r="K326" s="636" t="s">
        <v>12</v>
      </c>
      <c r="L326" s="636"/>
      <c r="M326" s="636"/>
      <c r="N326" s="636" t="s">
        <v>13</v>
      </c>
      <c r="O326" s="636"/>
      <c r="P326" s="636"/>
    </row>
    <row r="327" spans="1:16" ht="13.5" thickBot="1">
      <c r="A327" s="156" t="s">
        <v>14</v>
      </c>
      <c r="B327" s="152"/>
      <c r="C327" s="152"/>
      <c r="D327" s="152"/>
      <c r="E327" s="153" t="s">
        <v>15</v>
      </c>
      <c r="F327" s="153" t="s">
        <v>16</v>
      </c>
      <c r="G327" s="153" t="s">
        <v>17</v>
      </c>
      <c r="H327" s="153" t="s">
        <v>15</v>
      </c>
      <c r="I327" s="153" t="s">
        <v>16</v>
      </c>
      <c r="J327" s="153" t="s">
        <v>17</v>
      </c>
      <c r="K327" s="153" t="s">
        <v>15</v>
      </c>
      <c r="L327" s="153" t="s">
        <v>16</v>
      </c>
      <c r="M327" s="153" t="s">
        <v>17</v>
      </c>
      <c r="N327" s="153" t="s">
        <v>15</v>
      </c>
      <c r="O327" s="153" t="s">
        <v>16</v>
      </c>
      <c r="P327" s="153" t="s">
        <v>17</v>
      </c>
    </row>
    <row r="328" spans="1:16" ht="13.5" thickBot="1">
      <c r="A328" s="140" t="s">
        <v>200</v>
      </c>
      <c r="B328" s="59" t="s">
        <v>138</v>
      </c>
      <c r="C328" s="4" t="s">
        <v>83</v>
      </c>
      <c r="D328" s="141"/>
      <c r="E328" s="25">
        <v>5</v>
      </c>
      <c r="F328" s="25">
        <v>17</v>
      </c>
      <c r="G328" s="35">
        <f>SUM(E328:F328)</f>
        <v>22</v>
      </c>
      <c r="H328" s="25">
        <v>5</v>
      </c>
      <c r="I328" s="35">
        <v>14</v>
      </c>
      <c r="J328" s="45">
        <f>SUM(H328,I328)</f>
        <v>19</v>
      </c>
      <c r="K328" s="36">
        <v>20</v>
      </c>
      <c r="L328" s="36">
        <v>27</v>
      </c>
      <c r="M328" s="25">
        <f>SUM(K328,L328)</f>
        <v>47</v>
      </c>
      <c r="N328" s="36">
        <f>SUM(H328,K328)</f>
        <v>25</v>
      </c>
      <c r="O328" s="36">
        <f>SUM(I328,L328)</f>
        <v>41</v>
      </c>
      <c r="P328" s="26">
        <f>SUM(N328:O328)</f>
        <v>66</v>
      </c>
    </row>
    <row r="329" spans="1:16" ht="13.5" thickBot="1">
      <c r="A329" s="683" t="s">
        <v>32</v>
      </c>
      <c r="B329" s="684"/>
      <c r="C329" s="684"/>
      <c r="D329" s="685"/>
      <c r="E329" s="73">
        <f>E328</f>
        <v>5</v>
      </c>
      <c r="F329" s="73">
        <f aca="true" t="shared" si="111" ref="F329:O330">F328</f>
        <v>17</v>
      </c>
      <c r="G329" s="73">
        <f t="shared" si="111"/>
        <v>22</v>
      </c>
      <c r="H329" s="73">
        <f t="shared" si="111"/>
        <v>5</v>
      </c>
      <c r="I329" s="73">
        <f t="shared" si="111"/>
        <v>14</v>
      </c>
      <c r="J329" s="73">
        <f t="shared" si="111"/>
        <v>19</v>
      </c>
      <c r="K329" s="73">
        <f t="shared" si="111"/>
        <v>20</v>
      </c>
      <c r="L329" s="73">
        <f t="shared" si="111"/>
        <v>27</v>
      </c>
      <c r="M329" s="73">
        <f t="shared" si="111"/>
        <v>47</v>
      </c>
      <c r="N329" s="73">
        <f t="shared" si="111"/>
        <v>25</v>
      </c>
      <c r="O329" s="73">
        <f t="shared" si="111"/>
        <v>41</v>
      </c>
      <c r="P329" s="413">
        <f>P328</f>
        <v>66</v>
      </c>
    </row>
    <row r="330" spans="1:16" ht="13.5" thickBot="1">
      <c r="A330" s="675" t="s">
        <v>47</v>
      </c>
      <c r="B330" s="675"/>
      <c r="C330" s="675"/>
      <c r="D330" s="675"/>
      <c r="E330" s="54">
        <f>E329</f>
        <v>5</v>
      </c>
      <c r="F330" s="54">
        <f t="shared" si="111"/>
        <v>17</v>
      </c>
      <c r="G330" s="54">
        <f t="shared" si="111"/>
        <v>22</v>
      </c>
      <c r="H330" s="54">
        <f t="shared" si="111"/>
        <v>5</v>
      </c>
      <c r="I330" s="54">
        <f t="shared" si="111"/>
        <v>14</v>
      </c>
      <c r="J330" s="54">
        <f t="shared" si="111"/>
        <v>19</v>
      </c>
      <c r="K330" s="54">
        <f t="shared" si="111"/>
        <v>20</v>
      </c>
      <c r="L330" s="54">
        <f t="shared" si="111"/>
        <v>27</v>
      </c>
      <c r="M330" s="54">
        <f t="shared" si="111"/>
        <v>47</v>
      </c>
      <c r="N330" s="54">
        <f t="shared" si="111"/>
        <v>25</v>
      </c>
      <c r="O330" s="54">
        <f>O329</f>
        <v>41</v>
      </c>
      <c r="P330" s="54">
        <f>P329</f>
        <v>66</v>
      </c>
    </row>
    <row r="331" spans="1:16" ht="12.75">
      <c r="A331" s="56"/>
      <c r="B331" s="56"/>
      <c r="C331" s="56"/>
      <c r="D331" s="56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</row>
    <row r="332" spans="1:16" ht="12.75">
      <c r="A332" s="56"/>
      <c r="B332" s="56"/>
      <c r="C332" s="56"/>
      <c r="D332" s="56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</row>
    <row r="333" spans="1:16" ht="13.5" thickBot="1">
      <c r="A333" s="56"/>
      <c r="B333" s="56"/>
      <c r="C333" s="56"/>
      <c r="D333" s="56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</row>
    <row r="334" spans="1:16" ht="13.5" thickBot="1">
      <c r="A334" s="629" t="s">
        <v>128</v>
      </c>
      <c r="B334" s="629"/>
      <c r="C334" s="629"/>
      <c r="D334" s="629"/>
      <c r="E334" s="629"/>
      <c r="F334" s="629"/>
      <c r="G334" s="629"/>
      <c r="H334" s="660" t="s">
        <v>6</v>
      </c>
      <c r="I334" s="660"/>
      <c r="J334" s="660"/>
      <c r="K334" s="660"/>
      <c r="L334" s="660"/>
      <c r="M334" s="660"/>
      <c r="N334" s="660"/>
      <c r="O334" s="660"/>
      <c r="P334" s="660"/>
    </row>
    <row r="335" spans="1:53" s="118" customFormat="1" ht="13.5" thickBot="1">
      <c r="A335" s="156" t="s">
        <v>7</v>
      </c>
      <c r="B335" s="356" t="s">
        <v>49</v>
      </c>
      <c r="C335" s="261" t="s">
        <v>9</v>
      </c>
      <c r="D335" s="261"/>
      <c r="E335" s="636" t="s">
        <v>10</v>
      </c>
      <c r="F335" s="636"/>
      <c r="G335" s="636"/>
      <c r="H335" s="637" t="s">
        <v>11</v>
      </c>
      <c r="I335" s="636"/>
      <c r="J335" s="636"/>
      <c r="K335" s="636" t="s">
        <v>12</v>
      </c>
      <c r="L335" s="636"/>
      <c r="M335" s="636"/>
      <c r="N335" s="636" t="s">
        <v>13</v>
      </c>
      <c r="O335" s="636"/>
      <c r="P335" s="636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</row>
    <row r="336" spans="1:53" s="118" customFormat="1" ht="13.5" thickBot="1">
      <c r="A336" s="156" t="s">
        <v>14</v>
      </c>
      <c r="B336" s="152"/>
      <c r="C336" s="152"/>
      <c r="D336" s="152"/>
      <c r="E336" s="153" t="s">
        <v>15</v>
      </c>
      <c r="F336" s="153" t="s">
        <v>16</v>
      </c>
      <c r="G336" s="153" t="s">
        <v>17</v>
      </c>
      <c r="H336" s="153" t="s">
        <v>15</v>
      </c>
      <c r="I336" s="153" t="s">
        <v>16</v>
      </c>
      <c r="J336" s="153" t="s">
        <v>17</v>
      </c>
      <c r="K336" s="153" t="s">
        <v>15</v>
      </c>
      <c r="L336" s="153" t="s">
        <v>16</v>
      </c>
      <c r="M336" s="153" t="s">
        <v>17</v>
      </c>
      <c r="N336" s="153" t="s">
        <v>15</v>
      </c>
      <c r="O336" s="153" t="s">
        <v>16</v>
      </c>
      <c r="P336" s="153" t="s">
        <v>17</v>
      </c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</row>
    <row r="337" spans="1:53" s="118" customFormat="1" ht="25.5">
      <c r="A337" s="172" t="s">
        <v>139</v>
      </c>
      <c r="B337" s="173" t="s">
        <v>140</v>
      </c>
      <c r="C337" s="162" t="s">
        <v>113</v>
      </c>
      <c r="D337" s="123"/>
      <c r="E337" s="36">
        <v>13</v>
      </c>
      <c r="F337" s="35">
        <v>5</v>
      </c>
      <c r="G337" s="35">
        <f>SUM(E337:F337)</f>
        <v>18</v>
      </c>
      <c r="H337" s="35">
        <v>9</v>
      </c>
      <c r="I337" s="35">
        <v>4</v>
      </c>
      <c r="J337" s="35">
        <f>SUM(H337:I337)</f>
        <v>13</v>
      </c>
      <c r="K337" s="36">
        <v>26</v>
      </c>
      <c r="L337" s="36">
        <v>11</v>
      </c>
      <c r="M337" s="35">
        <f>SUM(K337:L337)</f>
        <v>37</v>
      </c>
      <c r="N337" s="36">
        <f aca="true" t="shared" si="112" ref="N337:O339">SUM(H337,K337)</f>
        <v>35</v>
      </c>
      <c r="O337" s="36">
        <f t="shared" si="112"/>
        <v>15</v>
      </c>
      <c r="P337" s="96">
        <f>SUM(N337:O337)</f>
        <v>50</v>
      </c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</row>
    <row r="338" spans="1:16" ht="25.5">
      <c r="A338" s="225" t="s">
        <v>141</v>
      </c>
      <c r="B338" s="142" t="s">
        <v>140</v>
      </c>
      <c r="C338" s="121" t="s">
        <v>113</v>
      </c>
      <c r="D338" s="55"/>
      <c r="E338" s="37">
        <v>18</v>
      </c>
      <c r="F338" s="46">
        <v>6</v>
      </c>
      <c r="G338" s="35">
        <f>SUM(E338:F338)</f>
        <v>24</v>
      </c>
      <c r="H338" s="38">
        <v>16</v>
      </c>
      <c r="I338" s="46">
        <v>5</v>
      </c>
      <c r="J338" s="38">
        <f>SUM(H338:I338)</f>
        <v>21</v>
      </c>
      <c r="K338" s="37">
        <v>16</v>
      </c>
      <c r="L338" s="37">
        <v>11</v>
      </c>
      <c r="M338" s="38">
        <f>SUM(K338:L338)</f>
        <v>27</v>
      </c>
      <c r="N338" s="37">
        <f t="shared" si="112"/>
        <v>32</v>
      </c>
      <c r="O338" s="37">
        <f>SUM(I338,L338)</f>
        <v>16</v>
      </c>
      <c r="P338" s="39">
        <f>SUM(N338:O338)</f>
        <v>48</v>
      </c>
    </row>
    <row r="339" spans="1:53" s="118" customFormat="1" ht="23.25" thickBot="1">
      <c r="A339" s="23" t="s">
        <v>157</v>
      </c>
      <c r="B339" s="170" t="s">
        <v>140</v>
      </c>
      <c r="C339" s="143" t="s">
        <v>113</v>
      </c>
      <c r="D339" s="138"/>
      <c r="E339" s="53">
        <v>6</v>
      </c>
      <c r="F339" s="171">
        <v>5</v>
      </c>
      <c r="G339" s="98">
        <f>SUM(E339:F339)</f>
        <v>11</v>
      </c>
      <c r="H339" s="98">
        <v>5</v>
      </c>
      <c r="I339" s="171">
        <v>4</v>
      </c>
      <c r="J339" s="98">
        <f>SUM(H339:I339)</f>
        <v>9</v>
      </c>
      <c r="K339" s="53">
        <v>10</v>
      </c>
      <c r="L339" s="53">
        <v>16</v>
      </c>
      <c r="M339" s="98">
        <f>SUM(K339:L339)</f>
        <v>26</v>
      </c>
      <c r="N339" s="53">
        <f>SUM(H339,K339)</f>
        <v>15</v>
      </c>
      <c r="O339" s="53">
        <f t="shared" si="112"/>
        <v>20</v>
      </c>
      <c r="P339" s="99">
        <f>SUM(N339:O339)</f>
        <v>35</v>
      </c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</row>
    <row r="340" spans="1:16" ht="13.5" thickBot="1">
      <c r="A340" s="659" t="s">
        <v>32</v>
      </c>
      <c r="B340" s="659"/>
      <c r="C340" s="659"/>
      <c r="D340" s="659"/>
      <c r="E340" s="155">
        <f>SUM(E337:E339)</f>
        <v>37</v>
      </c>
      <c r="F340" s="155">
        <f aca="true" t="shared" si="113" ref="F340:P340">SUM(F337:F339)</f>
        <v>16</v>
      </c>
      <c r="G340" s="155">
        <f t="shared" si="113"/>
        <v>53</v>
      </c>
      <c r="H340" s="155">
        <f t="shared" si="113"/>
        <v>30</v>
      </c>
      <c r="I340" s="155">
        <f t="shared" si="113"/>
        <v>13</v>
      </c>
      <c r="J340" s="155">
        <f t="shared" si="113"/>
        <v>43</v>
      </c>
      <c r="K340" s="155">
        <f t="shared" si="113"/>
        <v>52</v>
      </c>
      <c r="L340" s="155">
        <f>SUM(L337:L339)</f>
        <v>38</v>
      </c>
      <c r="M340" s="155">
        <f>SUM(M337:M339)</f>
        <v>90</v>
      </c>
      <c r="N340" s="155">
        <f t="shared" si="113"/>
        <v>82</v>
      </c>
      <c r="O340" s="155">
        <f t="shared" si="113"/>
        <v>51</v>
      </c>
      <c r="P340" s="155">
        <f t="shared" si="113"/>
        <v>133</v>
      </c>
    </row>
    <row r="341" spans="1:16" ht="13.5" thickBot="1">
      <c r="A341" s="675" t="s">
        <v>47</v>
      </c>
      <c r="B341" s="675"/>
      <c r="C341" s="675"/>
      <c r="D341" s="675"/>
      <c r="E341" s="54">
        <f>E340</f>
        <v>37</v>
      </c>
      <c r="F341" s="54">
        <f aca="true" t="shared" si="114" ref="F341:P341">F340</f>
        <v>16</v>
      </c>
      <c r="G341" s="54">
        <f t="shared" si="114"/>
        <v>53</v>
      </c>
      <c r="H341" s="54">
        <f t="shared" si="114"/>
        <v>30</v>
      </c>
      <c r="I341" s="54">
        <f t="shared" si="114"/>
        <v>13</v>
      </c>
      <c r="J341" s="54">
        <f t="shared" si="114"/>
        <v>43</v>
      </c>
      <c r="K341" s="54">
        <f t="shared" si="114"/>
        <v>52</v>
      </c>
      <c r="L341" s="54">
        <f t="shared" si="114"/>
        <v>38</v>
      </c>
      <c r="M341" s="54">
        <f t="shared" si="114"/>
        <v>90</v>
      </c>
      <c r="N341" s="54">
        <f t="shared" si="114"/>
        <v>82</v>
      </c>
      <c r="O341" s="54">
        <f t="shared" si="114"/>
        <v>51</v>
      </c>
      <c r="P341" s="54">
        <f t="shared" si="114"/>
        <v>133</v>
      </c>
    </row>
    <row r="342" spans="1:16" ht="12.75">
      <c r="A342" s="56"/>
      <c r="B342" s="56"/>
      <c r="C342" s="56"/>
      <c r="D342" s="56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</row>
    <row r="343" spans="1:16" ht="12.75">
      <c r="A343" s="56"/>
      <c r="B343" s="56"/>
      <c r="C343" s="56"/>
      <c r="D343" s="56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</row>
    <row r="344" spans="1:16" ht="13.5" thickBot="1">
      <c r="A344" s="56"/>
      <c r="B344" s="56"/>
      <c r="C344" s="56"/>
      <c r="D344" s="56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</row>
    <row r="345" spans="1:16" ht="13.5" thickBot="1">
      <c r="A345" s="629" t="s">
        <v>128</v>
      </c>
      <c r="B345" s="629"/>
      <c r="C345" s="629"/>
      <c r="D345" s="629"/>
      <c r="E345" s="629"/>
      <c r="F345" s="629"/>
      <c r="G345" s="629"/>
      <c r="H345" s="660" t="s">
        <v>6</v>
      </c>
      <c r="I345" s="660"/>
      <c r="J345" s="660"/>
      <c r="K345" s="660"/>
      <c r="L345" s="660"/>
      <c r="M345" s="660"/>
      <c r="N345" s="660"/>
      <c r="O345" s="660"/>
      <c r="P345" s="660"/>
    </row>
    <row r="346" spans="1:53" s="118" customFormat="1" ht="13.5" thickBot="1">
      <c r="A346" s="156" t="s">
        <v>7</v>
      </c>
      <c r="B346" s="356" t="s">
        <v>49</v>
      </c>
      <c r="C346" s="261" t="s">
        <v>9</v>
      </c>
      <c r="D346" s="261"/>
      <c r="E346" s="636" t="s">
        <v>10</v>
      </c>
      <c r="F346" s="636"/>
      <c r="G346" s="636"/>
      <c r="H346" s="637" t="s">
        <v>11</v>
      </c>
      <c r="I346" s="636"/>
      <c r="J346" s="636"/>
      <c r="K346" s="636" t="s">
        <v>12</v>
      </c>
      <c r="L346" s="636"/>
      <c r="M346" s="636"/>
      <c r="N346" s="636" t="s">
        <v>13</v>
      </c>
      <c r="O346" s="636"/>
      <c r="P346" s="636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</row>
    <row r="347" spans="1:53" s="118" customFormat="1" ht="13.5" thickBot="1">
      <c r="A347" s="151" t="s">
        <v>43</v>
      </c>
      <c r="B347" s="152"/>
      <c r="C347" s="152"/>
      <c r="D347" s="152"/>
      <c r="E347" s="208" t="s">
        <v>15</v>
      </c>
      <c r="F347" s="208" t="s">
        <v>16</v>
      </c>
      <c r="G347" s="208" t="s">
        <v>17</v>
      </c>
      <c r="H347" s="208" t="s">
        <v>15</v>
      </c>
      <c r="I347" s="208" t="s">
        <v>16</v>
      </c>
      <c r="J347" s="208" t="s">
        <v>17</v>
      </c>
      <c r="K347" s="208" t="s">
        <v>15</v>
      </c>
      <c r="L347" s="208" t="s">
        <v>16</v>
      </c>
      <c r="M347" s="208" t="s">
        <v>17</v>
      </c>
      <c r="N347" s="208" t="s">
        <v>15</v>
      </c>
      <c r="O347" s="208" t="s">
        <v>16</v>
      </c>
      <c r="P347" s="208" t="s">
        <v>17</v>
      </c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</row>
    <row r="348" spans="1:53" s="118" customFormat="1" ht="26.25" thickBot="1">
      <c r="A348" s="140" t="s">
        <v>203</v>
      </c>
      <c r="B348" s="174" t="s">
        <v>204</v>
      </c>
      <c r="C348" s="4" t="s">
        <v>113</v>
      </c>
      <c r="D348" s="231"/>
      <c r="E348" s="232">
        <v>2</v>
      </c>
      <c r="F348" s="72">
        <v>2</v>
      </c>
      <c r="G348" s="233">
        <f>SUM(E348:F348)</f>
        <v>4</v>
      </c>
      <c r="H348" s="72">
        <v>2</v>
      </c>
      <c r="I348" s="72">
        <v>2</v>
      </c>
      <c r="J348" s="233">
        <f>SUM(H348:I348)</f>
        <v>4</v>
      </c>
      <c r="K348" s="72">
        <v>0</v>
      </c>
      <c r="L348" s="72">
        <v>0</v>
      </c>
      <c r="M348" s="233">
        <f>SUM(K348:L348)</f>
        <v>0</v>
      </c>
      <c r="N348" s="72">
        <f>SUM(H348,K348)</f>
        <v>2</v>
      </c>
      <c r="O348" s="234">
        <f>SUM(I348,L348)</f>
        <v>2</v>
      </c>
      <c r="P348" s="95">
        <f>SUM(N348:O348)</f>
        <v>4</v>
      </c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</row>
    <row r="349" spans="1:16" ht="13.5" thickBot="1">
      <c r="A349" s="659" t="s">
        <v>32</v>
      </c>
      <c r="B349" s="659"/>
      <c r="C349" s="659"/>
      <c r="D349" s="659"/>
      <c r="E349" s="176">
        <f>E348</f>
        <v>2</v>
      </c>
      <c r="F349" s="176">
        <f aca="true" t="shared" si="115" ref="F349:P350">F348</f>
        <v>2</v>
      </c>
      <c r="G349" s="176">
        <f t="shared" si="115"/>
        <v>4</v>
      </c>
      <c r="H349" s="176">
        <f t="shared" si="115"/>
        <v>2</v>
      </c>
      <c r="I349" s="176">
        <f t="shared" si="115"/>
        <v>2</v>
      </c>
      <c r="J349" s="176">
        <f t="shared" si="115"/>
        <v>4</v>
      </c>
      <c r="K349" s="176">
        <f t="shared" si="115"/>
        <v>0</v>
      </c>
      <c r="L349" s="176">
        <f t="shared" si="115"/>
        <v>0</v>
      </c>
      <c r="M349" s="176">
        <f t="shared" si="115"/>
        <v>0</v>
      </c>
      <c r="N349" s="176">
        <f t="shared" si="115"/>
        <v>2</v>
      </c>
      <c r="O349" s="176">
        <f t="shared" si="115"/>
        <v>2</v>
      </c>
      <c r="P349" s="176">
        <f t="shared" si="115"/>
        <v>4</v>
      </c>
    </row>
    <row r="350" spans="1:16" ht="13.5" thickBot="1">
      <c r="A350" s="675" t="s">
        <v>47</v>
      </c>
      <c r="B350" s="675"/>
      <c r="C350" s="675"/>
      <c r="D350" s="675"/>
      <c r="E350" s="219">
        <f>E349</f>
        <v>2</v>
      </c>
      <c r="F350" s="219">
        <f t="shared" si="115"/>
        <v>2</v>
      </c>
      <c r="G350" s="219">
        <f t="shared" si="115"/>
        <v>4</v>
      </c>
      <c r="H350" s="219">
        <f t="shared" si="115"/>
        <v>2</v>
      </c>
      <c r="I350" s="219">
        <f t="shared" si="115"/>
        <v>2</v>
      </c>
      <c r="J350" s="219">
        <f t="shared" si="115"/>
        <v>4</v>
      </c>
      <c r="K350" s="219">
        <f t="shared" si="115"/>
        <v>0</v>
      </c>
      <c r="L350" s="219">
        <f t="shared" si="115"/>
        <v>0</v>
      </c>
      <c r="M350" s="219">
        <f t="shared" si="115"/>
        <v>0</v>
      </c>
      <c r="N350" s="219">
        <f t="shared" si="115"/>
        <v>2</v>
      </c>
      <c r="O350" s="219">
        <f t="shared" si="115"/>
        <v>2</v>
      </c>
      <c r="P350" s="219">
        <f t="shared" si="115"/>
        <v>4</v>
      </c>
    </row>
    <row r="351" spans="1:16" ht="12.75">
      <c r="A351" s="56"/>
      <c r="B351" s="56"/>
      <c r="C351" s="56"/>
      <c r="D351" s="56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</row>
    <row r="352" spans="1:16" ht="12.75">
      <c r="A352" s="56"/>
      <c r="B352" s="56"/>
      <c r="C352" s="56"/>
      <c r="D352" s="56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</row>
    <row r="353" spans="1:16" ht="13.5" thickBot="1">
      <c r="A353" s="56"/>
      <c r="B353" s="56"/>
      <c r="C353" s="56"/>
      <c r="D353" s="56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</row>
    <row r="354" spans="1:16" ht="13.5" thickBot="1">
      <c r="A354" s="629" t="s">
        <v>128</v>
      </c>
      <c r="B354" s="629"/>
      <c r="C354" s="629"/>
      <c r="D354" s="629"/>
      <c r="E354" s="629"/>
      <c r="F354" s="629"/>
      <c r="G354" s="629"/>
      <c r="H354" s="660" t="s">
        <v>6</v>
      </c>
      <c r="I354" s="660"/>
      <c r="J354" s="660"/>
      <c r="K354" s="660"/>
      <c r="L354" s="660"/>
      <c r="M354" s="660"/>
      <c r="N354" s="660"/>
      <c r="O354" s="660"/>
      <c r="P354" s="660"/>
    </row>
    <row r="355" spans="1:53" s="118" customFormat="1" ht="13.5" thickBot="1">
      <c r="A355" s="156" t="s">
        <v>7</v>
      </c>
      <c r="B355" s="356" t="s">
        <v>49</v>
      </c>
      <c r="C355" s="261" t="s">
        <v>9</v>
      </c>
      <c r="D355" s="261"/>
      <c r="E355" s="636" t="s">
        <v>10</v>
      </c>
      <c r="F355" s="636"/>
      <c r="G355" s="636"/>
      <c r="H355" s="637" t="s">
        <v>11</v>
      </c>
      <c r="I355" s="636"/>
      <c r="J355" s="636"/>
      <c r="K355" s="636" t="s">
        <v>12</v>
      </c>
      <c r="L355" s="636"/>
      <c r="M355" s="636"/>
      <c r="N355" s="636" t="s">
        <v>13</v>
      </c>
      <c r="O355" s="636"/>
      <c r="P355" s="636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</row>
    <row r="356" spans="1:16" ht="13.5" thickBot="1">
      <c r="A356" s="156" t="s">
        <v>14</v>
      </c>
      <c r="B356" s="152"/>
      <c r="C356" s="152"/>
      <c r="D356" s="152"/>
      <c r="E356" s="153" t="s">
        <v>15</v>
      </c>
      <c r="F356" s="153" t="s">
        <v>16</v>
      </c>
      <c r="G356" s="153" t="s">
        <v>17</v>
      </c>
      <c r="H356" s="153" t="s">
        <v>15</v>
      </c>
      <c r="I356" s="153" t="s">
        <v>16</v>
      </c>
      <c r="J356" s="153" t="s">
        <v>17</v>
      </c>
      <c r="K356" s="153" t="s">
        <v>15</v>
      </c>
      <c r="L356" s="153" t="s">
        <v>16</v>
      </c>
      <c r="M356" s="153" t="s">
        <v>17</v>
      </c>
      <c r="N356" s="153" t="s">
        <v>15</v>
      </c>
      <c r="O356" s="153" t="s">
        <v>16</v>
      </c>
      <c r="P356" s="153" t="s">
        <v>17</v>
      </c>
    </row>
    <row r="357" spans="1:16" ht="23.25" thickBot="1">
      <c r="A357" s="140" t="s">
        <v>78</v>
      </c>
      <c r="B357" s="174" t="s">
        <v>148</v>
      </c>
      <c r="C357" s="4" t="s">
        <v>113</v>
      </c>
      <c r="D357" s="145"/>
      <c r="E357" s="175">
        <v>17</v>
      </c>
      <c r="F357" s="25">
        <v>10</v>
      </c>
      <c r="G357" s="25">
        <f>SUM(E357:F357)</f>
        <v>27</v>
      </c>
      <c r="H357" s="25">
        <v>14</v>
      </c>
      <c r="I357" s="25">
        <v>10</v>
      </c>
      <c r="J357" s="35">
        <f>SUM(H357:I357)</f>
        <v>24</v>
      </c>
      <c r="K357" s="25">
        <v>51</v>
      </c>
      <c r="L357" s="25">
        <v>56</v>
      </c>
      <c r="M357" s="25">
        <f>SUM(K357:L357)</f>
        <v>107</v>
      </c>
      <c r="N357" s="25">
        <f>SUM(H357,K357)</f>
        <v>65</v>
      </c>
      <c r="O357" s="25">
        <f>SUM(I357,L357)</f>
        <v>66</v>
      </c>
      <c r="P357" s="26">
        <f>SUM(N357:O357)</f>
        <v>131</v>
      </c>
    </row>
    <row r="358" spans="1:16" ht="13.5" thickBot="1">
      <c r="A358" s="659" t="s">
        <v>32</v>
      </c>
      <c r="B358" s="659"/>
      <c r="C358" s="659"/>
      <c r="D358" s="659"/>
      <c r="E358" s="176">
        <f>E357</f>
        <v>17</v>
      </c>
      <c r="F358" s="155">
        <f aca="true" t="shared" si="116" ref="F358:P358">F357</f>
        <v>10</v>
      </c>
      <c r="G358" s="155">
        <f t="shared" si="116"/>
        <v>27</v>
      </c>
      <c r="H358" s="155">
        <f t="shared" si="116"/>
        <v>14</v>
      </c>
      <c r="I358" s="155">
        <f t="shared" si="116"/>
        <v>10</v>
      </c>
      <c r="J358" s="155">
        <f t="shared" si="116"/>
        <v>24</v>
      </c>
      <c r="K358" s="155">
        <f t="shared" si="116"/>
        <v>51</v>
      </c>
      <c r="L358" s="155">
        <f t="shared" si="116"/>
        <v>56</v>
      </c>
      <c r="M358" s="155">
        <f t="shared" si="116"/>
        <v>107</v>
      </c>
      <c r="N358" s="155">
        <f t="shared" si="116"/>
        <v>65</v>
      </c>
      <c r="O358" s="155">
        <f t="shared" si="116"/>
        <v>66</v>
      </c>
      <c r="P358" s="155">
        <f t="shared" si="116"/>
        <v>131</v>
      </c>
    </row>
    <row r="359" spans="1:16" ht="13.5" thickBot="1">
      <c r="A359" s="675" t="s">
        <v>47</v>
      </c>
      <c r="B359" s="675"/>
      <c r="C359" s="675"/>
      <c r="D359" s="675"/>
      <c r="E359" s="54">
        <f>E358</f>
        <v>17</v>
      </c>
      <c r="F359" s="54">
        <f aca="true" t="shared" si="117" ref="F359:P359">F358</f>
        <v>10</v>
      </c>
      <c r="G359" s="54">
        <f t="shared" si="117"/>
        <v>27</v>
      </c>
      <c r="H359" s="54">
        <f t="shared" si="117"/>
        <v>14</v>
      </c>
      <c r="I359" s="54">
        <f t="shared" si="117"/>
        <v>10</v>
      </c>
      <c r="J359" s="54">
        <f t="shared" si="117"/>
        <v>24</v>
      </c>
      <c r="K359" s="54">
        <f t="shared" si="117"/>
        <v>51</v>
      </c>
      <c r="L359" s="54">
        <f t="shared" si="117"/>
        <v>56</v>
      </c>
      <c r="M359" s="54">
        <f t="shared" si="117"/>
        <v>107</v>
      </c>
      <c r="N359" s="54">
        <f t="shared" si="117"/>
        <v>65</v>
      </c>
      <c r="O359" s="54">
        <f t="shared" si="117"/>
        <v>66</v>
      </c>
      <c r="P359" s="54">
        <f t="shared" si="117"/>
        <v>131</v>
      </c>
    </row>
    <row r="360" spans="1:53" s="6" customFormat="1" ht="12.75">
      <c r="A360" s="56"/>
      <c r="B360" s="56"/>
      <c r="C360" s="56"/>
      <c r="D360" s="56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</row>
    <row r="361" spans="1:53" s="6" customFormat="1" ht="12.75">
      <c r="A361" s="56"/>
      <c r="B361" s="56"/>
      <c r="C361" s="56"/>
      <c r="D361" s="56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</row>
    <row r="362" spans="1:16" ht="18.75" customHeight="1" thickBot="1">
      <c r="A362" s="56"/>
      <c r="B362" s="56"/>
      <c r="C362" s="56"/>
      <c r="D362" s="56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</row>
    <row r="363" spans="1:16" ht="13.5" thickBot="1">
      <c r="A363" s="629" t="s">
        <v>128</v>
      </c>
      <c r="B363" s="629"/>
      <c r="C363" s="629"/>
      <c r="D363" s="629"/>
      <c r="E363" s="629"/>
      <c r="F363" s="629"/>
      <c r="G363" s="629"/>
      <c r="H363" s="660" t="s">
        <v>6</v>
      </c>
      <c r="I363" s="660"/>
      <c r="J363" s="660"/>
      <c r="K363" s="660"/>
      <c r="L363" s="660"/>
      <c r="M363" s="660"/>
      <c r="N363" s="660"/>
      <c r="O363" s="660"/>
      <c r="P363" s="660"/>
    </row>
    <row r="364" spans="1:16" ht="13.5" thickBot="1">
      <c r="A364" s="156" t="s">
        <v>14</v>
      </c>
      <c r="B364" s="152"/>
      <c r="C364" s="152"/>
      <c r="D364" s="152"/>
      <c r="E364" s="153" t="s">
        <v>15</v>
      </c>
      <c r="F364" s="153" t="s">
        <v>16</v>
      </c>
      <c r="G364" s="153" t="s">
        <v>17</v>
      </c>
      <c r="H364" s="153" t="s">
        <v>15</v>
      </c>
      <c r="I364" s="153" t="s">
        <v>16</v>
      </c>
      <c r="J364" s="153" t="s">
        <v>17</v>
      </c>
      <c r="K364" s="153" t="s">
        <v>15</v>
      </c>
      <c r="L364" s="153" t="s">
        <v>16</v>
      </c>
      <c r="M364" s="153" t="s">
        <v>17</v>
      </c>
      <c r="N364" s="153" t="s">
        <v>15</v>
      </c>
      <c r="O364" s="153" t="s">
        <v>16</v>
      </c>
      <c r="P364" s="153" t="s">
        <v>17</v>
      </c>
    </row>
    <row r="365" spans="1:16" ht="26.25" thickBot="1">
      <c r="A365" s="144" t="s">
        <v>142</v>
      </c>
      <c r="B365" s="218" t="s">
        <v>143</v>
      </c>
      <c r="C365" s="162" t="s">
        <v>113</v>
      </c>
      <c r="D365" s="145"/>
      <c r="E365" s="45">
        <v>22</v>
      </c>
      <c r="F365" s="45">
        <v>12</v>
      </c>
      <c r="G365" s="25">
        <f>SUM(E365:F365)</f>
        <v>34</v>
      </c>
      <c r="H365" s="45">
        <v>23</v>
      </c>
      <c r="I365" s="45">
        <v>13</v>
      </c>
      <c r="J365" s="45">
        <f>SUM(H365,I365)</f>
        <v>36</v>
      </c>
      <c r="K365" s="45">
        <v>35</v>
      </c>
      <c r="L365" s="45">
        <v>39</v>
      </c>
      <c r="M365" s="45">
        <f>SUM(K365:L365)</f>
        <v>74</v>
      </c>
      <c r="N365" s="36">
        <f>H365+K365</f>
        <v>58</v>
      </c>
      <c r="O365" s="36">
        <f>I365+L365</f>
        <v>52</v>
      </c>
      <c r="P365" s="114">
        <f>SUM(N365:O365)</f>
        <v>110</v>
      </c>
    </row>
    <row r="366" spans="1:16" ht="13.5" thickBot="1">
      <c r="A366" s="682" t="s">
        <v>154</v>
      </c>
      <c r="B366" s="682"/>
      <c r="C366" s="682"/>
      <c r="D366" s="682"/>
      <c r="E366" s="155">
        <f>E365</f>
        <v>22</v>
      </c>
      <c r="F366" s="155">
        <f aca="true" t="shared" si="118" ref="F366:N366">F365</f>
        <v>12</v>
      </c>
      <c r="G366" s="155">
        <f t="shared" si="118"/>
        <v>34</v>
      </c>
      <c r="H366" s="155">
        <f t="shared" si="118"/>
        <v>23</v>
      </c>
      <c r="I366" s="155">
        <f t="shared" si="118"/>
        <v>13</v>
      </c>
      <c r="J366" s="155">
        <f t="shared" si="118"/>
        <v>36</v>
      </c>
      <c r="K366" s="155">
        <f t="shared" si="118"/>
        <v>35</v>
      </c>
      <c r="L366" s="155">
        <f t="shared" si="118"/>
        <v>39</v>
      </c>
      <c r="M366" s="155">
        <f t="shared" si="118"/>
        <v>74</v>
      </c>
      <c r="N366" s="155">
        <f t="shared" si="118"/>
        <v>58</v>
      </c>
      <c r="O366" s="155">
        <f>O365</f>
        <v>52</v>
      </c>
      <c r="P366" s="155">
        <f>P365</f>
        <v>110</v>
      </c>
    </row>
    <row r="367" spans="1:16" ht="13.5" thickBot="1">
      <c r="A367" s="682" t="s">
        <v>47</v>
      </c>
      <c r="B367" s="682"/>
      <c r="C367" s="682"/>
      <c r="D367" s="682"/>
      <c r="E367" s="54">
        <f>E366</f>
        <v>22</v>
      </c>
      <c r="F367" s="54">
        <f aca="true" t="shared" si="119" ref="F367:P367">F366</f>
        <v>12</v>
      </c>
      <c r="G367" s="54">
        <f t="shared" si="119"/>
        <v>34</v>
      </c>
      <c r="H367" s="54">
        <f t="shared" si="119"/>
        <v>23</v>
      </c>
      <c r="I367" s="54">
        <f t="shared" si="119"/>
        <v>13</v>
      </c>
      <c r="J367" s="54">
        <f t="shared" si="119"/>
        <v>36</v>
      </c>
      <c r="K367" s="54">
        <f t="shared" si="119"/>
        <v>35</v>
      </c>
      <c r="L367" s="54">
        <f t="shared" si="119"/>
        <v>39</v>
      </c>
      <c r="M367" s="54">
        <f t="shared" si="119"/>
        <v>74</v>
      </c>
      <c r="N367" s="54">
        <f t="shared" si="119"/>
        <v>58</v>
      </c>
      <c r="O367" s="54">
        <f t="shared" si="119"/>
        <v>52</v>
      </c>
      <c r="P367" s="54">
        <f t="shared" si="119"/>
        <v>110</v>
      </c>
    </row>
    <row r="368" spans="1:16" ht="12.75">
      <c r="A368" s="333"/>
      <c r="B368" s="333"/>
      <c r="C368" s="333"/>
      <c r="D368" s="333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</row>
    <row r="369" spans="1:16" ht="12.75">
      <c r="A369" s="333"/>
      <c r="B369" s="333"/>
      <c r="C369" s="333"/>
      <c r="D369" s="333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</row>
    <row r="370" spans="1:53" s="118" customFormat="1" ht="13.5" thickBot="1">
      <c r="A370" s="56"/>
      <c r="B370" s="56"/>
      <c r="C370" s="56"/>
      <c r="D370" s="56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</row>
    <row r="371" spans="1:53" s="118" customFormat="1" ht="13.5" thickBot="1">
      <c r="A371" s="629" t="s">
        <v>128</v>
      </c>
      <c r="B371" s="629"/>
      <c r="C371" s="629"/>
      <c r="D371" s="629"/>
      <c r="E371" s="629"/>
      <c r="F371" s="629"/>
      <c r="G371" s="629"/>
      <c r="H371" s="660" t="s">
        <v>6</v>
      </c>
      <c r="I371" s="660"/>
      <c r="J371" s="660"/>
      <c r="K371" s="660"/>
      <c r="L371" s="660"/>
      <c r="M371" s="660"/>
      <c r="N371" s="660"/>
      <c r="O371" s="660"/>
      <c r="P371" s="660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</row>
    <row r="372" spans="1:53" s="118" customFormat="1" ht="13.5" thickBot="1">
      <c r="A372" s="156" t="s">
        <v>14</v>
      </c>
      <c r="B372" s="152"/>
      <c r="C372" s="152"/>
      <c r="D372" s="152"/>
      <c r="E372" s="153" t="s">
        <v>15</v>
      </c>
      <c r="F372" s="153" t="s">
        <v>16</v>
      </c>
      <c r="G372" s="153" t="s">
        <v>17</v>
      </c>
      <c r="H372" s="153" t="s">
        <v>15</v>
      </c>
      <c r="I372" s="153" t="s">
        <v>16</v>
      </c>
      <c r="J372" s="153" t="s">
        <v>17</v>
      </c>
      <c r="K372" s="153" t="s">
        <v>15</v>
      </c>
      <c r="L372" s="153" t="s">
        <v>16</v>
      </c>
      <c r="M372" s="153" t="s">
        <v>17</v>
      </c>
      <c r="N372" s="153" t="s">
        <v>15</v>
      </c>
      <c r="O372" s="153" t="s">
        <v>16</v>
      </c>
      <c r="P372" s="153" t="s">
        <v>17</v>
      </c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</row>
    <row r="373" spans="1:16" ht="26.25" thickBot="1">
      <c r="A373" s="144" t="s">
        <v>144</v>
      </c>
      <c r="B373" s="104" t="s">
        <v>136</v>
      </c>
      <c r="C373" s="162" t="s">
        <v>113</v>
      </c>
      <c r="D373" s="145"/>
      <c r="E373" s="45">
        <v>0</v>
      </c>
      <c r="F373" s="45">
        <v>0</v>
      </c>
      <c r="G373" s="25">
        <f>SUM(E373:F373)</f>
        <v>0</v>
      </c>
      <c r="H373" s="45">
        <v>0</v>
      </c>
      <c r="I373" s="45">
        <v>0</v>
      </c>
      <c r="J373" s="45">
        <f>SUM(H373:I373)</f>
        <v>0</v>
      </c>
      <c r="K373" s="45">
        <v>11</v>
      </c>
      <c r="L373" s="45">
        <v>3</v>
      </c>
      <c r="M373" s="45">
        <f>SUM(K373:L373)</f>
        <v>14</v>
      </c>
      <c r="N373" s="36">
        <f>SUM(H373,K373)</f>
        <v>11</v>
      </c>
      <c r="O373" s="36">
        <f>SUM(I373,L373)</f>
        <v>3</v>
      </c>
      <c r="P373" s="114">
        <f>SUM(N373:O373)</f>
        <v>14</v>
      </c>
    </row>
    <row r="374" spans="1:16" ht="13.5" thickBot="1">
      <c r="A374" s="659" t="s">
        <v>155</v>
      </c>
      <c r="B374" s="659"/>
      <c r="C374" s="659"/>
      <c r="D374" s="659"/>
      <c r="E374" s="155">
        <f aca="true" t="shared" si="120" ref="E374:P374">E373</f>
        <v>0</v>
      </c>
      <c r="F374" s="155">
        <f t="shared" si="120"/>
        <v>0</v>
      </c>
      <c r="G374" s="155">
        <f t="shared" si="120"/>
        <v>0</v>
      </c>
      <c r="H374" s="155">
        <f t="shared" si="120"/>
        <v>0</v>
      </c>
      <c r="I374" s="155">
        <f t="shared" si="120"/>
        <v>0</v>
      </c>
      <c r="J374" s="155">
        <f t="shared" si="120"/>
        <v>0</v>
      </c>
      <c r="K374" s="155">
        <f t="shared" si="120"/>
        <v>11</v>
      </c>
      <c r="L374" s="155">
        <f t="shared" si="120"/>
        <v>3</v>
      </c>
      <c r="M374" s="155">
        <f t="shared" si="120"/>
        <v>14</v>
      </c>
      <c r="N374" s="155">
        <f t="shared" si="120"/>
        <v>11</v>
      </c>
      <c r="O374" s="155">
        <f t="shared" si="120"/>
        <v>3</v>
      </c>
      <c r="P374" s="155">
        <f t="shared" si="120"/>
        <v>14</v>
      </c>
    </row>
    <row r="375" spans="1:16" ht="12.75">
      <c r="A375" s="63"/>
      <c r="B375" s="63"/>
      <c r="C375" s="63"/>
      <c r="D375" s="63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</row>
    <row r="376" spans="1:16" ht="12.75">
      <c r="A376" s="63"/>
      <c r="B376" s="63"/>
      <c r="C376" s="63"/>
      <c r="D376" s="63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</row>
    <row r="377" spans="1:16" ht="13.5" thickBot="1">
      <c r="A377" s="63"/>
      <c r="B377" s="63"/>
      <c r="C377" s="63"/>
      <c r="D377" s="63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</row>
    <row r="378" spans="1:16" ht="13.5" thickBot="1">
      <c r="A378" s="156" t="s">
        <v>33</v>
      </c>
      <c r="B378" s="152"/>
      <c r="C378" s="152"/>
      <c r="D378" s="152"/>
      <c r="E378" s="153" t="s">
        <v>15</v>
      </c>
      <c r="F378" s="153" t="s">
        <v>16</v>
      </c>
      <c r="G378" s="153" t="s">
        <v>17</v>
      </c>
      <c r="H378" s="153" t="s">
        <v>15</v>
      </c>
      <c r="I378" s="153" t="s">
        <v>16</v>
      </c>
      <c r="J378" s="153" t="s">
        <v>17</v>
      </c>
      <c r="K378" s="153" t="s">
        <v>15</v>
      </c>
      <c r="L378" s="153" t="s">
        <v>16</v>
      </c>
      <c r="M378" s="153" t="s">
        <v>17</v>
      </c>
      <c r="N378" s="153" t="s">
        <v>15</v>
      </c>
      <c r="O378" s="153" t="s">
        <v>16</v>
      </c>
      <c r="P378" s="153" t="s">
        <v>17</v>
      </c>
    </row>
    <row r="379" spans="1:16" ht="26.25" thickBot="1">
      <c r="A379" s="439" t="s">
        <v>145</v>
      </c>
      <c r="B379" s="66" t="s">
        <v>136</v>
      </c>
      <c r="C379" s="65" t="s">
        <v>113</v>
      </c>
      <c r="D379" s="58"/>
      <c r="E379" s="67">
        <v>0</v>
      </c>
      <c r="F379" s="67">
        <v>0</v>
      </c>
      <c r="G379" s="67">
        <f>SUM(E379,F379)</f>
        <v>0</v>
      </c>
      <c r="H379" s="67">
        <v>0</v>
      </c>
      <c r="I379" s="67">
        <v>0</v>
      </c>
      <c r="J379" s="45">
        <f>SUM(H379:I379)</f>
        <v>0</v>
      </c>
      <c r="K379" s="67"/>
      <c r="L379" s="67">
        <v>0</v>
      </c>
      <c r="M379" s="67">
        <f>SUM(K379,L379)</f>
        <v>0</v>
      </c>
      <c r="N379" s="24">
        <f>SUM(H379,K379)</f>
        <v>0</v>
      </c>
      <c r="O379" s="24">
        <f>SUM(I379,L379)</f>
        <v>0</v>
      </c>
      <c r="P379" s="95">
        <f>SUM(N379:O379)</f>
        <v>0</v>
      </c>
    </row>
    <row r="380" spans="1:16" ht="13.5" thickBot="1">
      <c r="A380" s="659" t="s">
        <v>155</v>
      </c>
      <c r="B380" s="659"/>
      <c r="C380" s="659"/>
      <c r="D380" s="659"/>
      <c r="E380" s="155">
        <f>E379</f>
        <v>0</v>
      </c>
      <c r="F380" s="155">
        <f aca="true" t="shared" si="121" ref="F380:P380">F379</f>
        <v>0</v>
      </c>
      <c r="G380" s="155">
        <f t="shared" si="121"/>
        <v>0</v>
      </c>
      <c r="H380" s="155">
        <f t="shared" si="121"/>
        <v>0</v>
      </c>
      <c r="I380" s="155">
        <f t="shared" si="121"/>
        <v>0</v>
      </c>
      <c r="J380" s="155">
        <f t="shared" si="121"/>
        <v>0</v>
      </c>
      <c r="K380" s="155">
        <f t="shared" si="121"/>
        <v>0</v>
      </c>
      <c r="L380" s="155">
        <f t="shared" si="121"/>
        <v>0</v>
      </c>
      <c r="M380" s="155">
        <f t="shared" si="121"/>
        <v>0</v>
      </c>
      <c r="N380" s="155">
        <f>N379</f>
        <v>0</v>
      </c>
      <c r="O380" s="155">
        <f>O379</f>
        <v>0</v>
      </c>
      <c r="P380" s="155">
        <f t="shared" si="121"/>
        <v>0</v>
      </c>
    </row>
    <row r="381" spans="1:16" ht="13.5" thickBot="1">
      <c r="A381" s="641" t="s">
        <v>47</v>
      </c>
      <c r="B381" s="641"/>
      <c r="C381" s="641"/>
      <c r="D381" s="641"/>
      <c r="E381" s="155">
        <f aca="true" t="shared" si="122" ref="E381:P381">E380+E374</f>
        <v>0</v>
      </c>
      <c r="F381" s="155">
        <f t="shared" si="122"/>
        <v>0</v>
      </c>
      <c r="G381" s="155">
        <f t="shared" si="122"/>
        <v>0</v>
      </c>
      <c r="H381" s="155">
        <f t="shared" si="122"/>
        <v>0</v>
      </c>
      <c r="I381" s="155">
        <f t="shared" si="122"/>
        <v>0</v>
      </c>
      <c r="J381" s="155">
        <f t="shared" si="122"/>
        <v>0</v>
      </c>
      <c r="K381" s="155">
        <f t="shared" si="122"/>
        <v>11</v>
      </c>
      <c r="L381" s="155">
        <f t="shared" si="122"/>
        <v>3</v>
      </c>
      <c r="M381" s="155">
        <f t="shared" si="122"/>
        <v>14</v>
      </c>
      <c r="N381" s="155">
        <f t="shared" si="122"/>
        <v>11</v>
      </c>
      <c r="O381" s="155">
        <f t="shared" si="122"/>
        <v>3</v>
      </c>
      <c r="P381" s="155">
        <f t="shared" si="122"/>
        <v>14</v>
      </c>
    </row>
    <row r="382" spans="1:16" ht="13.5" thickBot="1">
      <c r="A382" s="61"/>
      <c r="B382" s="61"/>
      <c r="C382" s="61"/>
      <c r="D382" s="61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</row>
    <row r="383" spans="1:16" ht="13.5" thickBot="1">
      <c r="A383" s="641" t="s">
        <v>152</v>
      </c>
      <c r="B383" s="641"/>
      <c r="C383" s="641"/>
      <c r="D383" s="641"/>
      <c r="E383" s="54">
        <f>SUM(E367,E359,E341,E330,E322,E381,E350)</f>
        <v>96</v>
      </c>
      <c r="F383" s="54">
        <f aca="true" t="shared" si="123" ref="F383:P383">SUM(F367,F359,F341,F330,F322,F381,F350)</f>
        <v>68</v>
      </c>
      <c r="G383" s="54">
        <f t="shared" si="123"/>
        <v>164</v>
      </c>
      <c r="H383" s="54">
        <f t="shared" si="123"/>
        <v>83</v>
      </c>
      <c r="I383" s="54">
        <f t="shared" si="123"/>
        <v>59</v>
      </c>
      <c r="J383" s="54">
        <f t="shared" si="123"/>
        <v>142</v>
      </c>
      <c r="K383" s="54">
        <f t="shared" si="123"/>
        <v>189</v>
      </c>
      <c r="L383" s="54">
        <f t="shared" si="123"/>
        <v>177</v>
      </c>
      <c r="M383" s="54">
        <f t="shared" si="123"/>
        <v>366</v>
      </c>
      <c r="N383" s="54">
        <f t="shared" si="123"/>
        <v>272</v>
      </c>
      <c r="O383" s="54">
        <f t="shared" si="123"/>
        <v>236</v>
      </c>
      <c r="P383" s="54">
        <f t="shared" si="123"/>
        <v>508</v>
      </c>
    </row>
    <row r="384" spans="1:53" s="6" customFormat="1" ht="12.75">
      <c r="A384" s="61"/>
      <c r="B384" s="61"/>
      <c r="C384" s="61"/>
      <c r="D384" s="61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</row>
    <row r="385" spans="1:16" ht="13.5" thickBot="1">
      <c r="A385" s="133"/>
      <c r="B385" s="61"/>
      <c r="C385" s="61"/>
      <c r="D385" s="61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</row>
    <row r="386" spans="1:16" ht="13.5" thickBot="1">
      <c r="A386" s="644" t="s">
        <v>151</v>
      </c>
      <c r="B386" s="674"/>
      <c r="C386" s="674"/>
      <c r="D386" s="678"/>
      <c r="E386" s="54">
        <f aca="true" t="shared" si="124" ref="E386:P386">SUM(E312)</f>
        <v>1497</v>
      </c>
      <c r="F386" s="54">
        <f t="shared" si="124"/>
        <v>1300</v>
      </c>
      <c r="G386" s="54">
        <f t="shared" si="124"/>
        <v>2797</v>
      </c>
      <c r="H386" s="54">
        <f t="shared" si="124"/>
        <v>1315</v>
      </c>
      <c r="I386" s="54">
        <f t="shared" si="124"/>
        <v>1155</v>
      </c>
      <c r="J386" s="54">
        <f t="shared" si="124"/>
        <v>2470</v>
      </c>
      <c r="K386" s="54">
        <f t="shared" si="124"/>
        <v>9986</v>
      </c>
      <c r="L386" s="54">
        <f t="shared" si="124"/>
        <v>8782</v>
      </c>
      <c r="M386" s="54">
        <f t="shared" si="124"/>
        <v>18768</v>
      </c>
      <c r="N386" s="54">
        <f t="shared" si="124"/>
        <v>11301</v>
      </c>
      <c r="O386" s="54">
        <f t="shared" si="124"/>
        <v>9937</v>
      </c>
      <c r="P386" s="54">
        <f t="shared" si="124"/>
        <v>21238</v>
      </c>
    </row>
    <row r="387" spans="1:16" ht="13.5" thickBot="1">
      <c r="A387" s="63"/>
      <c r="B387" s="63"/>
      <c r="C387" s="63"/>
      <c r="D387" s="63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</row>
    <row r="388" spans="1:16" ht="13.5" thickBot="1">
      <c r="A388" s="644" t="s">
        <v>152</v>
      </c>
      <c r="B388" s="674"/>
      <c r="C388" s="674"/>
      <c r="D388" s="678"/>
      <c r="E388" s="54">
        <f>SUM(E383)</f>
        <v>96</v>
      </c>
      <c r="F388" s="54">
        <f aca="true" t="shared" si="125" ref="F388:P388">SUM(F383)</f>
        <v>68</v>
      </c>
      <c r="G388" s="54">
        <f t="shared" si="125"/>
        <v>164</v>
      </c>
      <c r="H388" s="54">
        <f t="shared" si="125"/>
        <v>83</v>
      </c>
      <c r="I388" s="54">
        <f t="shared" si="125"/>
        <v>59</v>
      </c>
      <c r="J388" s="54">
        <f t="shared" si="125"/>
        <v>142</v>
      </c>
      <c r="K388" s="54">
        <f t="shared" si="125"/>
        <v>189</v>
      </c>
      <c r="L388" s="54">
        <f t="shared" si="125"/>
        <v>177</v>
      </c>
      <c r="M388" s="54">
        <f t="shared" si="125"/>
        <v>366</v>
      </c>
      <c r="N388" s="54">
        <f t="shared" si="125"/>
        <v>272</v>
      </c>
      <c r="O388" s="54">
        <f t="shared" si="125"/>
        <v>236</v>
      </c>
      <c r="P388" s="54">
        <f t="shared" si="125"/>
        <v>508</v>
      </c>
    </row>
    <row r="389" spans="1:16" ht="13.5" thickBot="1">
      <c r="A389" s="61"/>
      <c r="B389" s="61"/>
      <c r="C389" s="61"/>
      <c r="D389" s="61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1:16" ht="15.75" thickBot="1">
      <c r="A390" s="679" t="s">
        <v>146</v>
      </c>
      <c r="B390" s="680"/>
      <c r="C390" s="680"/>
      <c r="D390" s="681"/>
      <c r="E390" s="54">
        <f>SUM(E386+E388)</f>
        <v>1593</v>
      </c>
      <c r="F390" s="54">
        <f>SUM(F386+F388)</f>
        <v>1368</v>
      </c>
      <c r="G390" s="54">
        <f>SUM(G386+G388)</f>
        <v>2961</v>
      </c>
      <c r="H390" s="54">
        <f aca="true" t="shared" si="126" ref="H390:M390">SUM(H386+H388)</f>
        <v>1398</v>
      </c>
      <c r="I390" s="54">
        <f>SUM(I386+I388)</f>
        <v>1214</v>
      </c>
      <c r="J390" s="54">
        <f t="shared" si="126"/>
        <v>2612</v>
      </c>
      <c r="K390" s="54">
        <f>SUM(K386+K388)</f>
        <v>10175</v>
      </c>
      <c r="L390" s="54">
        <f t="shared" si="126"/>
        <v>8959</v>
      </c>
      <c r="M390" s="54">
        <f t="shared" si="126"/>
        <v>19134</v>
      </c>
      <c r="N390" s="54">
        <f>SUM(N386+N388)</f>
        <v>11573</v>
      </c>
      <c r="O390" s="54">
        <f>SUM(O386+O388)</f>
        <v>10173</v>
      </c>
      <c r="P390" s="54">
        <f>SUM(P386+P388)</f>
        <v>21746</v>
      </c>
    </row>
    <row r="391" spans="1:16" ht="15">
      <c r="A391" s="351"/>
      <c r="B391" s="351"/>
      <c r="C391" s="351"/>
      <c r="D391" s="351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</row>
    <row r="392" spans="1:16" ht="15">
      <c r="A392" s="351"/>
      <c r="B392" s="351"/>
      <c r="C392" s="351"/>
      <c r="D392" s="351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</row>
    <row r="393" spans="1:16" ht="18.75">
      <c r="A393" s="84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</row>
    <row r="394" spans="1:16" ht="15.75" customHeight="1">
      <c r="A394" s="76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1:2" ht="15">
      <c r="A395" s="76"/>
      <c r="B395" s="235"/>
    </row>
    <row r="396" spans="1:2" ht="15">
      <c r="A396" s="76"/>
      <c r="B396" s="235"/>
    </row>
    <row r="397" spans="1:16" ht="17.25">
      <c r="A397" s="692" t="s">
        <v>188</v>
      </c>
      <c r="B397" s="692"/>
      <c r="C397" s="352"/>
      <c r="D397" s="352"/>
      <c r="E397" s="352"/>
      <c r="F397" s="352"/>
      <c r="G397" s="352"/>
      <c r="H397" s="352" t="s">
        <v>241</v>
      </c>
      <c r="I397" s="352"/>
      <c r="J397" s="352"/>
      <c r="K397" s="352"/>
      <c r="L397" s="352"/>
      <c r="M397" s="352"/>
      <c r="N397" s="352"/>
      <c r="O397" s="352"/>
      <c r="P397" s="352"/>
    </row>
    <row r="398" spans="1:16" ht="17.25">
      <c r="A398" s="367"/>
      <c r="B398" s="367"/>
      <c r="C398" s="352"/>
      <c r="D398" s="352"/>
      <c r="E398" s="352"/>
      <c r="F398" s="352"/>
      <c r="G398" s="352"/>
      <c r="H398" s="352"/>
      <c r="I398" s="352"/>
      <c r="J398" s="352"/>
      <c r="K398" s="352"/>
      <c r="L398" s="352"/>
      <c r="M398" s="352"/>
      <c r="N398" s="352"/>
      <c r="O398" s="352"/>
      <c r="P398" s="352"/>
    </row>
    <row r="399" spans="1:16" ht="17.25">
      <c r="A399" s="692" t="s">
        <v>244</v>
      </c>
      <c r="B399" s="692"/>
      <c r="C399" s="352"/>
      <c r="D399" s="352"/>
      <c r="E399" s="352"/>
      <c r="F399" s="352"/>
      <c r="G399" s="352"/>
      <c r="H399" s="352" t="s">
        <v>242</v>
      </c>
      <c r="I399" s="352"/>
      <c r="J399" s="352"/>
      <c r="K399" s="352"/>
      <c r="L399" s="352"/>
      <c r="M399" s="352"/>
      <c r="N399" s="352"/>
      <c r="O399" s="352"/>
      <c r="P399" s="352"/>
    </row>
    <row r="400" spans="1:16" ht="17.25">
      <c r="A400" s="692" t="s">
        <v>189</v>
      </c>
      <c r="B400" s="692"/>
      <c r="C400" s="352"/>
      <c r="D400" s="352"/>
      <c r="E400" s="352"/>
      <c r="F400" s="352"/>
      <c r="G400" s="352"/>
      <c r="H400" s="352" t="s">
        <v>243</v>
      </c>
      <c r="I400" s="352"/>
      <c r="J400" s="352"/>
      <c r="K400" s="352"/>
      <c r="L400" s="352"/>
      <c r="M400" s="352"/>
      <c r="N400" s="352"/>
      <c r="O400" s="352"/>
      <c r="P400" s="352"/>
    </row>
    <row r="401" spans="1:16" ht="15">
      <c r="A401" s="351"/>
      <c r="B401" s="351"/>
      <c r="C401" s="351"/>
      <c r="D401" s="351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</row>
    <row r="402" spans="1:16" s="608" customFormat="1" ht="15">
      <c r="A402" s="351"/>
      <c r="B402" s="351"/>
      <c r="C402" s="351"/>
      <c r="D402" s="351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</row>
    <row r="403" spans="1:16" s="608" customFormat="1" ht="15">
      <c r="A403" s="351"/>
      <c r="B403" s="351"/>
      <c r="C403" s="351"/>
      <c r="D403" s="351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</row>
    <row r="404" spans="1:16" s="608" customFormat="1" ht="15">
      <c r="A404" s="351"/>
      <c r="B404" s="351"/>
      <c r="C404" s="351"/>
      <c r="D404" s="351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</row>
    <row r="405" spans="1:16" ht="15">
      <c r="A405" s="351"/>
      <c r="B405" s="351"/>
      <c r="C405" s="351"/>
      <c r="D405" s="351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</row>
    <row r="406" spans="1:16" ht="15">
      <c r="A406" s="351"/>
      <c r="B406" s="351"/>
      <c r="C406" s="351"/>
      <c r="D406" s="351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</row>
    <row r="407" spans="1:16" ht="15">
      <c r="A407" s="351"/>
      <c r="B407" s="351"/>
      <c r="C407" s="351"/>
      <c r="D407" s="351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</row>
    <row r="408" spans="1:16" ht="15">
      <c r="A408" s="351"/>
      <c r="B408" s="351"/>
      <c r="C408" s="351"/>
      <c r="D408" s="351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</row>
    <row r="409" spans="1:16" ht="15">
      <c r="A409" s="351"/>
      <c r="B409" s="351"/>
      <c r="C409" s="351"/>
      <c r="D409" s="351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</row>
    <row r="410" spans="1:16" ht="15">
      <c r="A410" s="351"/>
      <c r="B410" s="351"/>
      <c r="C410" s="351"/>
      <c r="D410" s="351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</row>
    <row r="411" spans="1:16" ht="15">
      <c r="A411" s="351"/>
      <c r="B411" s="351"/>
      <c r="C411" s="351"/>
      <c r="D411" s="351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</row>
    <row r="412" spans="1:16" ht="15">
      <c r="A412" s="351"/>
      <c r="B412" s="351"/>
      <c r="C412" s="351"/>
      <c r="D412" s="351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</row>
    <row r="413" spans="1:16" ht="15">
      <c r="A413" s="351"/>
      <c r="B413" s="351"/>
      <c r="C413" s="351"/>
      <c r="D413" s="351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</row>
    <row r="414" spans="1:16" ht="15">
      <c r="A414" s="351"/>
      <c r="B414" s="351"/>
      <c r="C414" s="351"/>
      <c r="D414" s="351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</row>
    <row r="415" spans="1:16" ht="15">
      <c r="A415" s="351"/>
      <c r="B415" s="351"/>
      <c r="C415" s="351"/>
      <c r="D415" s="351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</row>
    <row r="416" spans="1:16" ht="15">
      <c r="A416" s="351"/>
      <c r="B416" s="351"/>
      <c r="C416" s="351"/>
      <c r="D416" s="351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</row>
    <row r="417" spans="1:16" ht="15">
      <c r="A417" s="351"/>
      <c r="B417" s="351"/>
      <c r="C417" s="351"/>
      <c r="D417" s="351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pans="1:16" ht="15">
      <c r="A418" s="351"/>
      <c r="B418" s="351"/>
      <c r="C418" s="351"/>
      <c r="D418" s="351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pans="1:16" ht="15">
      <c r="A419" s="351"/>
      <c r="B419" s="351"/>
      <c r="C419" s="351"/>
      <c r="D419" s="351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</row>
    <row r="420" spans="1:16" ht="15">
      <c r="A420" s="351"/>
      <c r="B420" s="351"/>
      <c r="C420" s="351"/>
      <c r="D420" s="351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pans="1:16" ht="15">
      <c r="A421" s="351"/>
      <c r="B421" s="351"/>
      <c r="C421" s="351"/>
      <c r="D421" s="351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pans="1:16" ht="15">
      <c r="A422" s="351"/>
      <c r="B422" s="351"/>
      <c r="C422" s="351"/>
      <c r="D422" s="351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1:16" ht="15">
      <c r="A423" s="351"/>
      <c r="B423" s="351"/>
      <c r="C423" s="351"/>
      <c r="D423" s="351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1:16" ht="15">
      <c r="A424" s="351"/>
      <c r="B424" s="351"/>
      <c r="C424" s="351"/>
      <c r="D424" s="351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1:16" ht="15">
      <c r="A425" s="351"/>
      <c r="B425" s="351"/>
      <c r="C425" s="351"/>
      <c r="D425" s="351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1:16" ht="15">
      <c r="A426" s="351"/>
      <c r="B426" s="351"/>
      <c r="C426" s="351"/>
      <c r="D426" s="351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1:16" ht="15">
      <c r="A427" s="351"/>
      <c r="B427" s="351"/>
      <c r="C427" s="351"/>
      <c r="D427" s="351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1:16" ht="15">
      <c r="A428" s="351"/>
      <c r="B428" s="351"/>
      <c r="C428" s="351"/>
      <c r="D428" s="351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1:16" ht="15">
      <c r="A429" s="351"/>
      <c r="B429" s="351"/>
      <c r="C429" s="351"/>
      <c r="D429" s="351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1:16" ht="15">
      <c r="A430" s="351"/>
      <c r="B430" s="351"/>
      <c r="C430" s="351"/>
      <c r="D430" s="351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1:16" ht="15">
      <c r="A431" s="351"/>
      <c r="B431" s="351"/>
      <c r="C431" s="351"/>
      <c r="D431" s="351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1:16" ht="15">
      <c r="A432" s="351"/>
      <c r="B432" s="351"/>
      <c r="C432" s="351"/>
      <c r="D432" s="351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1:16" ht="15">
      <c r="A433" s="351"/>
      <c r="B433" s="351"/>
      <c r="C433" s="351"/>
      <c r="D433" s="351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1:16" ht="15">
      <c r="A434" s="351"/>
      <c r="B434" s="351"/>
      <c r="C434" s="351"/>
      <c r="D434" s="351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1:16" ht="15">
      <c r="A435" s="351"/>
      <c r="B435" s="351"/>
      <c r="C435" s="351"/>
      <c r="D435" s="351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1:16" ht="15">
      <c r="A436" s="351"/>
      <c r="B436" s="351"/>
      <c r="C436" s="351"/>
      <c r="D436" s="351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1:16" ht="15">
      <c r="A437" s="351"/>
      <c r="B437" s="351"/>
      <c r="C437" s="351"/>
      <c r="D437" s="351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1:16" ht="15">
      <c r="A438" s="351"/>
      <c r="B438" s="351"/>
      <c r="C438" s="351"/>
      <c r="D438" s="351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1:16" ht="15">
      <c r="A439" s="351"/>
      <c r="B439" s="351"/>
      <c r="C439" s="351"/>
      <c r="D439" s="351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1:16" ht="15">
      <c r="A440" s="351"/>
      <c r="B440" s="351"/>
      <c r="C440" s="351"/>
      <c r="D440" s="351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1:16" ht="15">
      <c r="A441" s="351"/>
      <c r="B441" s="351"/>
      <c r="C441" s="351"/>
      <c r="D441" s="351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1:16" ht="15">
      <c r="A442" s="351"/>
      <c r="B442" s="351"/>
      <c r="C442" s="351"/>
      <c r="D442" s="351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1:16" ht="15">
      <c r="A443" s="351"/>
      <c r="B443" s="351"/>
      <c r="C443" s="351"/>
      <c r="D443" s="351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1:16" ht="15">
      <c r="A444" s="351"/>
      <c r="B444" s="351"/>
      <c r="C444" s="351"/>
      <c r="D444" s="351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1:16" ht="15">
      <c r="A445" s="351"/>
      <c r="B445" s="351"/>
      <c r="C445" s="351"/>
      <c r="D445" s="351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1:16" ht="15">
      <c r="A446" s="351"/>
      <c r="B446" s="351"/>
      <c r="C446" s="351"/>
      <c r="D446" s="351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ht="15">
      <c r="A447" s="351"/>
      <c r="B447" s="351"/>
      <c r="C447" s="351"/>
      <c r="D447" s="351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1:16" ht="15">
      <c r="A448" s="351"/>
      <c r="B448" s="351"/>
      <c r="C448" s="351"/>
      <c r="D448" s="351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</sheetData>
  <sheetProtection/>
  <mergeCells count="182">
    <mergeCell ref="A400:B400"/>
    <mergeCell ref="A399:B399"/>
    <mergeCell ref="A163:D163"/>
    <mergeCell ref="A176:D176"/>
    <mergeCell ref="A90:D90"/>
    <mergeCell ref="A285:D285"/>
    <mergeCell ref="A310:D310"/>
    <mergeCell ref="A350:D350"/>
    <mergeCell ref="A349:D349"/>
    <mergeCell ref="A290:D290"/>
    <mergeCell ref="A75:D75"/>
    <mergeCell ref="A130:D130"/>
    <mergeCell ref="A121:D121"/>
    <mergeCell ref="A100:D100"/>
    <mergeCell ref="A101:D101"/>
    <mergeCell ref="A397:B397"/>
    <mergeCell ref="A265:D265"/>
    <mergeCell ref="A266:D266"/>
    <mergeCell ref="A268:G268"/>
    <mergeCell ref="A286:D286"/>
    <mergeCell ref="A340:D340"/>
    <mergeCell ref="A317:G317"/>
    <mergeCell ref="A305:D305"/>
    <mergeCell ref="E335:G335"/>
    <mergeCell ref="A358:D358"/>
    <mergeCell ref="A341:D341"/>
    <mergeCell ref="A354:G354"/>
    <mergeCell ref="A345:G345"/>
    <mergeCell ref="E346:G346"/>
    <mergeCell ref="A322:D322"/>
    <mergeCell ref="A359:D359"/>
    <mergeCell ref="A363:G363"/>
    <mergeCell ref="A103:G103"/>
    <mergeCell ref="A334:G334"/>
    <mergeCell ref="A330:D330"/>
    <mergeCell ref="A329:D329"/>
    <mergeCell ref="A252:D252"/>
    <mergeCell ref="A251:D251"/>
    <mergeCell ref="A321:D321"/>
    <mergeCell ref="A295:D295"/>
    <mergeCell ref="N269:P269"/>
    <mergeCell ref="K269:M269"/>
    <mergeCell ref="H269:J269"/>
    <mergeCell ref="E269:G269"/>
    <mergeCell ref="H268:P268"/>
    <mergeCell ref="H371:P371"/>
    <mergeCell ref="H363:P363"/>
    <mergeCell ref="H354:P354"/>
    <mergeCell ref="E355:G355"/>
    <mergeCell ref="H355:J355"/>
    <mergeCell ref="A388:D388"/>
    <mergeCell ref="A386:D386"/>
    <mergeCell ref="A390:D390"/>
    <mergeCell ref="A366:D366"/>
    <mergeCell ref="A371:G371"/>
    <mergeCell ref="A381:D381"/>
    <mergeCell ref="A380:D380"/>
    <mergeCell ref="A367:D367"/>
    <mergeCell ref="A383:D383"/>
    <mergeCell ref="A374:D374"/>
    <mergeCell ref="K355:M355"/>
    <mergeCell ref="N355:P355"/>
    <mergeCell ref="H335:J335"/>
    <mergeCell ref="K335:M335"/>
    <mergeCell ref="N335:P335"/>
    <mergeCell ref="H334:P334"/>
    <mergeCell ref="H345:P345"/>
    <mergeCell ref="H346:J346"/>
    <mergeCell ref="K346:M346"/>
    <mergeCell ref="N346:P346"/>
    <mergeCell ref="H325:P325"/>
    <mergeCell ref="E326:G326"/>
    <mergeCell ref="H326:J326"/>
    <mergeCell ref="K326:M326"/>
    <mergeCell ref="N326:P326"/>
    <mergeCell ref="A325:G325"/>
    <mergeCell ref="H276:P276"/>
    <mergeCell ref="E277:G277"/>
    <mergeCell ref="H277:J277"/>
    <mergeCell ref="K277:M277"/>
    <mergeCell ref="N277:P277"/>
    <mergeCell ref="E318:G318"/>
    <mergeCell ref="H318:J318"/>
    <mergeCell ref="K318:M318"/>
    <mergeCell ref="N318:P318"/>
    <mergeCell ref="A316:P316"/>
    <mergeCell ref="A254:G254"/>
    <mergeCell ref="H317:P317"/>
    <mergeCell ref="A312:D312"/>
    <mergeCell ref="A273:D273"/>
    <mergeCell ref="A274:D274"/>
    <mergeCell ref="A276:G276"/>
    <mergeCell ref="H254:P254"/>
    <mergeCell ref="E255:G255"/>
    <mergeCell ref="H255:J255"/>
    <mergeCell ref="A300:C300"/>
    <mergeCell ref="K255:M255"/>
    <mergeCell ref="N255:P255"/>
    <mergeCell ref="A240:D240"/>
    <mergeCell ref="A241:D241"/>
    <mergeCell ref="H242:P242"/>
    <mergeCell ref="E243:G243"/>
    <mergeCell ref="H243:J243"/>
    <mergeCell ref="K243:M243"/>
    <mergeCell ref="N243:P243"/>
    <mergeCell ref="A247:D247"/>
    <mergeCell ref="A232:D232"/>
    <mergeCell ref="A234:G234"/>
    <mergeCell ref="H234:P234"/>
    <mergeCell ref="E235:G235"/>
    <mergeCell ref="H235:J235"/>
    <mergeCell ref="K235:M235"/>
    <mergeCell ref="N235:P235"/>
    <mergeCell ref="A242:G242"/>
    <mergeCell ref="H204:P204"/>
    <mergeCell ref="E187:G187"/>
    <mergeCell ref="E205:G205"/>
    <mergeCell ref="H205:J205"/>
    <mergeCell ref="K205:M205"/>
    <mergeCell ref="N205:P205"/>
    <mergeCell ref="H187:J187"/>
    <mergeCell ref="A221:D221"/>
    <mergeCell ref="A227:D227"/>
    <mergeCell ref="A191:D191"/>
    <mergeCell ref="A197:D197"/>
    <mergeCell ref="A204:G204"/>
    <mergeCell ref="A217:C217"/>
    <mergeCell ref="A201:D201"/>
    <mergeCell ref="A202:D202"/>
    <mergeCell ref="A182:D182"/>
    <mergeCell ref="A183:D183"/>
    <mergeCell ref="H186:P186"/>
    <mergeCell ref="A186:G186"/>
    <mergeCell ref="K187:M187"/>
    <mergeCell ref="N187:P187"/>
    <mergeCell ref="N144:P144"/>
    <mergeCell ref="E104:G104"/>
    <mergeCell ref="H104:J104"/>
    <mergeCell ref="K104:M104"/>
    <mergeCell ref="A143:G143"/>
    <mergeCell ref="H143:P143"/>
    <mergeCell ref="A116:D116"/>
    <mergeCell ref="A135:C135"/>
    <mergeCell ref="A136:C136"/>
    <mergeCell ref="H103:P103"/>
    <mergeCell ref="E144:G144"/>
    <mergeCell ref="K144:M144"/>
    <mergeCell ref="H144:J144"/>
    <mergeCell ref="N13:P13"/>
    <mergeCell ref="K67:M67"/>
    <mergeCell ref="N67:P67"/>
    <mergeCell ref="E67:G67"/>
    <mergeCell ref="H67:J67"/>
    <mergeCell ref="N104:P104"/>
    <mergeCell ref="E13:G13"/>
    <mergeCell ref="H13:J13"/>
    <mergeCell ref="H66:P66"/>
    <mergeCell ref="A33:C33"/>
    <mergeCell ref="A50:D50"/>
    <mergeCell ref="A56:C56"/>
    <mergeCell ref="A62:D62"/>
    <mergeCell ref="A63:D63"/>
    <mergeCell ref="A66:G66"/>
    <mergeCell ref="K13:M13"/>
    <mergeCell ref="A10:P10"/>
    <mergeCell ref="A12:G12"/>
    <mergeCell ref="H12:P12"/>
    <mergeCell ref="H8:I8"/>
    <mergeCell ref="J8:K8"/>
    <mergeCell ref="L8:M8"/>
    <mergeCell ref="N8:O8"/>
    <mergeCell ref="E8:F8"/>
    <mergeCell ref="A231:C231"/>
    <mergeCell ref="A1:P1"/>
    <mergeCell ref="A4:P4"/>
    <mergeCell ref="H6:O6"/>
    <mergeCell ref="H7:I7"/>
    <mergeCell ref="J7:K7"/>
    <mergeCell ref="L7:M7"/>
    <mergeCell ref="N7:O7"/>
    <mergeCell ref="C6:F6"/>
    <mergeCell ref="E7:F7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42"/>
  <sheetViews>
    <sheetView zoomScalePageLayoutView="0" workbookViewId="0" topLeftCell="A16">
      <selection activeCell="S17" sqref="S17"/>
    </sheetView>
  </sheetViews>
  <sheetFormatPr defaultColWidth="11.421875" defaultRowHeight="12.75"/>
  <cols>
    <col min="1" max="1" width="26.7109375" style="148" customWidth="1"/>
    <col min="2" max="2" width="37.8515625" style="6" customWidth="1"/>
    <col min="3" max="3" width="12.00390625" style="6" customWidth="1"/>
    <col min="4" max="4" width="1.8515625" style="6" hidden="1" customWidth="1"/>
    <col min="5" max="16" width="6.28125" style="6" customWidth="1"/>
    <col min="17" max="53" width="11.421875" style="64" customWidth="1"/>
    <col min="54" max="16384" width="11.421875" style="6" customWidth="1"/>
  </cols>
  <sheetData>
    <row r="1" spans="1:16" ht="18.75" customHeight="1">
      <c r="A1" s="619" t="s">
        <v>164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5">
      <c r="A2" s="76" t="s">
        <v>193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0.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0.25">
      <c r="A4" s="628" t="s">
        <v>14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6" ht="20.25" customHeight="1">
      <c r="A5" s="628" t="s">
        <v>180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</row>
    <row r="6" spans="1:16" ht="4.5" customHeight="1" thickBo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3.5" thickBot="1">
      <c r="A7" s="629" t="s">
        <v>5</v>
      </c>
      <c r="B7" s="629"/>
      <c r="C7" s="629"/>
      <c r="D7" s="629"/>
      <c r="E7" s="629"/>
      <c r="F7" s="629"/>
      <c r="G7" s="629"/>
      <c r="H7" s="630" t="s">
        <v>6</v>
      </c>
      <c r="I7" s="630"/>
      <c r="J7" s="630"/>
      <c r="K7" s="630"/>
      <c r="L7" s="630"/>
      <c r="M7" s="630"/>
      <c r="N7" s="630"/>
      <c r="O7" s="630"/>
      <c r="P7" s="630"/>
    </row>
    <row r="8" spans="1:16" ht="13.5" thickBot="1">
      <c r="A8" s="261" t="s">
        <v>7</v>
      </c>
      <c r="B8" s="356" t="s">
        <v>49</v>
      </c>
      <c r="C8" s="261" t="s">
        <v>9</v>
      </c>
      <c r="D8" s="239"/>
      <c r="E8" s="636" t="s">
        <v>10</v>
      </c>
      <c r="F8" s="636"/>
      <c r="G8" s="636"/>
      <c r="H8" s="637" t="s">
        <v>11</v>
      </c>
      <c r="I8" s="636"/>
      <c r="J8" s="636"/>
      <c r="K8" s="636" t="s">
        <v>12</v>
      </c>
      <c r="L8" s="636"/>
      <c r="M8" s="636"/>
      <c r="N8" s="636" t="s">
        <v>13</v>
      </c>
      <c r="O8" s="636"/>
      <c r="P8" s="636"/>
    </row>
    <row r="9" spans="1:16" ht="13.5" thickBot="1">
      <c r="A9" s="261" t="s">
        <v>14</v>
      </c>
      <c r="B9" s="240"/>
      <c r="C9" s="240"/>
      <c r="D9" s="239"/>
      <c r="E9" s="241" t="s">
        <v>15</v>
      </c>
      <c r="F9" s="241" t="s">
        <v>16</v>
      </c>
      <c r="G9" s="261" t="s">
        <v>17</v>
      </c>
      <c r="H9" s="241" t="s">
        <v>15</v>
      </c>
      <c r="I9" s="241" t="s">
        <v>16</v>
      </c>
      <c r="J9" s="241" t="s">
        <v>17</v>
      </c>
      <c r="K9" s="241" t="s">
        <v>15</v>
      </c>
      <c r="L9" s="241" t="s">
        <v>16</v>
      </c>
      <c r="M9" s="241" t="s">
        <v>17</v>
      </c>
      <c r="N9" s="241" t="s">
        <v>15</v>
      </c>
      <c r="O9" s="241" t="s">
        <v>16</v>
      </c>
      <c r="P9" s="241" t="s">
        <v>17</v>
      </c>
    </row>
    <row r="10" spans="1:16" ht="12.75">
      <c r="A10" s="242" t="s">
        <v>18</v>
      </c>
      <c r="B10" s="538" t="s">
        <v>19</v>
      </c>
      <c r="C10" s="539" t="s">
        <v>20</v>
      </c>
      <c r="D10" s="540"/>
      <c r="E10" s="242">
        <v>98</v>
      </c>
      <c r="F10" s="368">
        <v>72</v>
      </c>
      <c r="G10" s="47">
        <f aca="true" t="shared" si="0" ref="G10:G16">E10+F10</f>
        <v>170</v>
      </c>
      <c r="H10" s="47">
        <v>61</v>
      </c>
      <c r="I10" s="47">
        <v>71</v>
      </c>
      <c r="J10" s="47">
        <f aca="true" t="shared" si="1" ref="J10:J16">H10+I10</f>
        <v>132</v>
      </c>
      <c r="K10" s="47">
        <v>472</v>
      </c>
      <c r="L10" s="47">
        <v>508</v>
      </c>
      <c r="M10" s="47">
        <f aca="true" t="shared" si="2" ref="M10:M16">K10+L10</f>
        <v>980</v>
      </c>
      <c r="N10" s="47">
        <f>SUM(H10,K10)</f>
        <v>533</v>
      </c>
      <c r="O10" s="47">
        <f>SUM(I10,L10)</f>
        <v>579</v>
      </c>
      <c r="P10" s="124">
        <f>N10+O10</f>
        <v>1112</v>
      </c>
    </row>
    <row r="11" spans="1:16" ht="12.75">
      <c r="A11" s="243" t="s">
        <v>21</v>
      </c>
      <c r="B11" s="250" t="s">
        <v>19</v>
      </c>
      <c r="C11" s="244" t="s">
        <v>20</v>
      </c>
      <c r="D11" s="206"/>
      <c r="E11" s="242">
        <v>105</v>
      </c>
      <c r="F11" s="368">
        <v>74</v>
      </c>
      <c r="G11" s="47">
        <f t="shared" si="0"/>
        <v>179</v>
      </c>
      <c r="H11" s="47">
        <v>82</v>
      </c>
      <c r="I11" s="47">
        <v>54</v>
      </c>
      <c r="J11" s="47">
        <f t="shared" si="1"/>
        <v>136</v>
      </c>
      <c r="K11" s="47">
        <v>452</v>
      </c>
      <c r="L11" s="47">
        <v>464</v>
      </c>
      <c r="M11" s="47">
        <f t="shared" si="2"/>
        <v>916</v>
      </c>
      <c r="N11" s="47">
        <f aca="true" t="shared" si="3" ref="N11:O26">SUM(H11,K11)</f>
        <v>534</v>
      </c>
      <c r="O11" s="47">
        <f t="shared" si="3"/>
        <v>518</v>
      </c>
      <c r="P11" s="124">
        <f aca="true" t="shared" si="4" ref="P11:P16">N11+O11</f>
        <v>1052</v>
      </c>
    </row>
    <row r="12" spans="1:16" ht="24">
      <c r="A12" s="359" t="s">
        <v>223</v>
      </c>
      <c r="B12" s="250" t="s">
        <v>19</v>
      </c>
      <c r="C12" s="244" t="s">
        <v>20</v>
      </c>
      <c r="D12" s="206"/>
      <c r="E12" s="242">
        <v>0</v>
      </c>
      <c r="F12" s="368">
        <v>0</v>
      </c>
      <c r="G12" s="47">
        <f t="shared" si="0"/>
        <v>0</v>
      </c>
      <c r="H12" s="47">
        <v>0</v>
      </c>
      <c r="I12" s="47">
        <v>0</v>
      </c>
      <c r="J12" s="47">
        <f t="shared" si="1"/>
        <v>0</v>
      </c>
      <c r="K12" s="47">
        <v>145</v>
      </c>
      <c r="L12" s="47">
        <v>364</v>
      </c>
      <c r="M12" s="47">
        <f t="shared" si="2"/>
        <v>509</v>
      </c>
      <c r="N12" s="47">
        <f t="shared" si="3"/>
        <v>145</v>
      </c>
      <c r="O12" s="47">
        <f t="shared" si="3"/>
        <v>364</v>
      </c>
      <c r="P12" s="124">
        <f t="shared" si="4"/>
        <v>509</v>
      </c>
    </row>
    <row r="13" spans="1:16" ht="12.75">
      <c r="A13" s="243" t="s">
        <v>22</v>
      </c>
      <c r="B13" s="250" t="s">
        <v>19</v>
      </c>
      <c r="C13" s="244" t="s">
        <v>20</v>
      </c>
      <c r="D13" s="206"/>
      <c r="E13" s="242">
        <v>25</v>
      </c>
      <c r="F13" s="368">
        <v>35</v>
      </c>
      <c r="G13" s="47">
        <f t="shared" si="0"/>
        <v>60</v>
      </c>
      <c r="H13" s="47">
        <v>33</v>
      </c>
      <c r="I13" s="47">
        <v>72</v>
      </c>
      <c r="J13" s="47">
        <f t="shared" si="1"/>
        <v>105</v>
      </c>
      <c r="K13" s="47">
        <v>81</v>
      </c>
      <c r="L13" s="47">
        <v>98</v>
      </c>
      <c r="M13" s="47">
        <f t="shared" si="2"/>
        <v>179</v>
      </c>
      <c r="N13" s="47">
        <f t="shared" si="3"/>
        <v>114</v>
      </c>
      <c r="O13" s="47">
        <f t="shared" si="3"/>
        <v>170</v>
      </c>
      <c r="P13" s="124">
        <f t="shared" si="4"/>
        <v>284</v>
      </c>
    </row>
    <row r="14" spans="1:16" ht="25.5">
      <c r="A14" s="243" t="s">
        <v>245</v>
      </c>
      <c r="B14" s="250" t="s">
        <v>19</v>
      </c>
      <c r="C14" s="244" t="s">
        <v>20</v>
      </c>
      <c r="D14" s="206"/>
      <c r="E14" s="242">
        <v>17</v>
      </c>
      <c r="F14" s="368">
        <v>2</v>
      </c>
      <c r="G14" s="47">
        <f t="shared" si="0"/>
        <v>19</v>
      </c>
      <c r="H14" s="47">
        <v>16</v>
      </c>
      <c r="I14" s="47">
        <v>2</v>
      </c>
      <c r="J14" s="47">
        <f t="shared" si="1"/>
        <v>18</v>
      </c>
      <c r="K14" s="47">
        <v>56</v>
      </c>
      <c r="L14" s="47">
        <v>19</v>
      </c>
      <c r="M14" s="47">
        <f t="shared" si="2"/>
        <v>75</v>
      </c>
      <c r="N14" s="47">
        <f>SUM(H14,K14)</f>
        <v>72</v>
      </c>
      <c r="O14" s="47">
        <f t="shared" si="3"/>
        <v>21</v>
      </c>
      <c r="P14" s="124">
        <f t="shared" si="4"/>
        <v>93</v>
      </c>
    </row>
    <row r="15" spans="1:16" ht="12.75">
      <c r="A15" s="243" t="s">
        <v>23</v>
      </c>
      <c r="B15" s="250" t="s">
        <v>19</v>
      </c>
      <c r="C15" s="244" t="s">
        <v>20</v>
      </c>
      <c r="D15" s="206"/>
      <c r="E15" s="242">
        <v>29</v>
      </c>
      <c r="F15" s="368">
        <v>4</v>
      </c>
      <c r="G15" s="47">
        <f t="shared" si="0"/>
        <v>33</v>
      </c>
      <c r="H15" s="47">
        <v>42</v>
      </c>
      <c r="I15" s="47">
        <v>5</v>
      </c>
      <c r="J15" s="47">
        <f t="shared" si="1"/>
        <v>47</v>
      </c>
      <c r="K15" s="47">
        <v>296</v>
      </c>
      <c r="L15" s="47">
        <v>80</v>
      </c>
      <c r="M15" s="47">
        <f t="shared" si="2"/>
        <v>376</v>
      </c>
      <c r="N15" s="47">
        <f t="shared" si="3"/>
        <v>338</v>
      </c>
      <c r="O15" s="47">
        <f t="shared" si="3"/>
        <v>85</v>
      </c>
      <c r="P15" s="124">
        <f t="shared" si="4"/>
        <v>423</v>
      </c>
    </row>
    <row r="16" spans="1:16" ht="12.75">
      <c r="A16" s="243" t="s">
        <v>24</v>
      </c>
      <c r="B16" s="221" t="s">
        <v>190</v>
      </c>
      <c r="C16" s="244" t="s">
        <v>20</v>
      </c>
      <c r="D16" s="206"/>
      <c r="E16" s="242">
        <v>9</v>
      </c>
      <c r="F16" s="368">
        <v>16</v>
      </c>
      <c r="G16" s="47">
        <f t="shared" si="0"/>
        <v>25</v>
      </c>
      <c r="H16" s="47">
        <v>9</v>
      </c>
      <c r="I16" s="47">
        <v>14</v>
      </c>
      <c r="J16" s="47">
        <f t="shared" si="1"/>
        <v>23</v>
      </c>
      <c r="K16" s="47">
        <v>84</v>
      </c>
      <c r="L16" s="47">
        <v>135</v>
      </c>
      <c r="M16" s="47">
        <f t="shared" si="2"/>
        <v>219</v>
      </c>
      <c r="N16" s="47">
        <f t="shared" si="3"/>
        <v>93</v>
      </c>
      <c r="O16" s="47">
        <f t="shared" si="3"/>
        <v>149</v>
      </c>
      <c r="P16" s="124">
        <f t="shared" si="4"/>
        <v>242</v>
      </c>
    </row>
    <row r="17" spans="1:16" ht="12.75">
      <c r="A17" s="359" t="s">
        <v>246</v>
      </c>
      <c r="B17" s="221" t="s">
        <v>26</v>
      </c>
      <c r="C17" s="244" t="s">
        <v>20</v>
      </c>
      <c r="D17" s="206"/>
      <c r="E17" s="242">
        <v>0</v>
      </c>
      <c r="F17" s="368">
        <v>0</v>
      </c>
      <c r="G17" s="47">
        <f aca="true" t="shared" si="5" ref="G17:G26">SUM(E17:F17)</f>
        <v>0</v>
      </c>
      <c r="H17" s="47">
        <v>0</v>
      </c>
      <c r="I17" s="47">
        <v>0</v>
      </c>
      <c r="J17" s="47">
        <f aca="true" t="shared" si="6" ref="J17:J26">SUM(H17:I17)</f>
        <v>0</v>
      </c>
      <c r="K17" s="47">
        <v>932</v>
      </c>
      <c r="L17" s="47">
        <v>252</v>
      </c>
      <c r="M17" s="47">
        <f aca="true" t="shared" si="7" ref="M17:M24">SUM(K17:L17)</f>
        <v>1184</v>
      </c>
      <c r="N17" s="47">
        <f t="shared" si="3"/>
        <v>932</v>
      </c>
      <c r="O17" s="47">
        <f t="shared" si="3"/>
        <v>252</v>
      </c>
      <c r="P17" s="124">
        <f aca="true" t="shared" si="8" ref="P17:P25">SUM(N17:O17)</f>
        <v>1184</v>
      </c>
    </row>
    <row r="18" spans="1:16" ht="12.75">
      <c r="A18" s="243" t="s">
        <v>27</v>
      </c>
      <c r="B18" s="221" t="s">
        <v>26</v>
      </c>
      <c r="C18" s="244" t="s">
        <v>20</v>
      </c>
      <c r="D18" s="206"/>
      <c r="E18" s="242">
        <v>138</v>
      </c>
      <c r="F18" s="368">
        <v>35</v>
      </c>
      <c r="G18" s="47">
        <f t="shared" si="5"/>
        <v>173</v>
      </c>
      <c r="H18" s="47">
        <v>157</v>
      </c>
      <c r="I18" s="47">
        <v>37</v>
      </c>
      <c r="J18" s="47">
        <f t="shared" si="6"/>
        <v>194</v>
      </c>
      <c r="K18" s="47">
        <v>141</v>
      </c>
      <c r="L18" s="47">
        <v>31</v>
      </c>
      <c r="M18" s="47">
        <f t="shared" si="7"/>
        <v>172</v>
      </c>
      <c r="N18" s="47">
        <f t="shared" si="3"/>
        <v>298</v>
      </c>
      <c r="O18" s="47">
        <f t="shared" si="3"/>
        <v>68</v>
      </c>
      <c r="P18" s="124">
        <f t="shared" si="8"/>
        <v>366</v>
      </c>
    </row>
    <row r="19" spans="1:16" ht="12.75">
      <c r="A19" s="243" t="s">
        <v>28</v>
      </c>
      <c r="B19" s="221" t="s">
        <v>210</v>
      </c>
      <c r="C19" s="244" t="s">
        <v>20</v>
      </c>
      <c r="D19" s="206"/>
      <c r="E19" s="242">
        <v>0</v>
      </c>
      <c r="F19" s="368">
        <v>0</v>
      </c>
      <c r="G19" s="47">
        <f t="shared" si="5"/>
        <v>0</v>
      </c>
      <c r="H19" s="47">
        <v>0</v>
      </c>
      <c r="I19" s="47">
        <v>0</v>
      </c>
      <c r="J19" s="47">
        <f t="shared" si="6"/>
        <v>0</v>
      </c>
      <c r="K19" s="47">
        <v>27</v>
      </c>
      <c r="L19" s="47">
        <v>13</v>
      </c>
      <c r="M19" s="47">
        <f t="shared" si="7"/>
        <v>40</v>
      </c>
      <c r="N19" s="47">
        <f t="shared" si="3"/>
        <v>27</v>
      </c>
      <c r="O19" s="47">
        <f t="shared" si="3"/>
        <v>13</v>
      </c>
      <c r="P19" s="124">
        <f t="shared" si="8"/>
        <v>40</v>
      </c>
    </row>
    <row r="20" spans="1:16" ht="12.75">
      <c r="A20" s="243" t="s">
        <v>197</v>
      </c>
      <c r="B20" s="221" t="s">
        <v>210</v>
      </c>
      <c r="C20" s="244" t="s">
        <v>20</v>
      </c>
      <c r="D20" s="206"/>
      <c r="E20" s="242">
        <v>0</v>
      </c>
      <c r="F20" s="368">
        <v>0</v>
      </c>
      <c r="G20" s="47">
        <f t="shared" si="5"/>
        <v>0</v>
      </c>
      <c r="H20" s="47">
        <v>0</v>
      </c>
      <c r="I20" s="47">
        <v>0</v>
      </c>
      <c r="J20" s="47">
        <f t="shared" si="6"/>
        <v>0</v>
      </c>
      <c r="K20" s="47">
        <v>9</v>
      </c>
      <c r="L20" s="47">
        <v>4</v>
      </c>
      <c r="M20" s="47">
        <f t="shared" si="7"/>
        <v>13</v>
      </c>
      <c r="N20" s="47">
        <f t="shared" si="3"/>
        <v>9</v>
      </c>
      <c r="O20" s="47">
        <f t="shared" si="3"/>
        <v>4</v>
      </c>
      <c r="P20" s="124">
        <f t="shared" si="8"/>
        <v>13</v>
      </c>
    </row>
    <row r="21" spans="1:16" ht="12.75">
      <c r="A21" s="243" t="s">
        <v>29</v>
      </c>
      <c r="B21" s="221" t="s">
        <v>210</v>
      </c>
      <c r="C21" s="244" t="s">
        <v>20</v>
      </c>
      <c r="D21" s="206"/>
      <c r="E21" s="242">
        <v>0</v>
      </c>
      <c r="F21" s="368">
        <v>0</v>
      </c>
      <c r="G21" s="47">
        <f t="shared" si="5"/>
        <v>0</v>
      </c>
      <c r="H21" s="47">
        <v>0</v>
      </c>
      <c r="I21" s="47">
        <v>0</v>
      </c>
      <c r="J21" s="47">
        <f t="shared" si="6"/>
        <v>0</v>
      </c>
      <c r="K21" s="47">
        <v>20</v>
      </c>
      <c r="L21" s="47">
        <v>22</v>
      </c>
      <c r="M21" s="47">
        <f t="shared" si="7"/>
        <v>42</v>
      </c>
      <c r="N21" s="47">
        <f t="shared" si="3"/>
        <v>20</v>
      </c>
      <c r="O21" s="47">
        <f t="shared" si="3"/>
        <v>22</v>
      </c>
      <c r="P21" s="124">
        <f t="shared" si="8"/>
        <v>42</v>
      </c>
    </row>
    <row r="22" spans="1:16" ht="12.75">
      <c r="A22" s="243" t="s">
        <v>198</v>
      </c>
      <c r="B22" s="221" t="s">
        <v>209</v>
      </c>
      <c r="C22" s="244" t="s">
        <v>20</v>
      </c>
      <c r="D22" s="207"/>
      <c r="E22" s="242">
        <v>0</v>
      </c>
      <c r="F22" s="368">
        <v>0</v>
      </c>
      <c r="G22" s="47">
        <f>SUM(E22:F22)</f>
        <v>0</v>
      </c>
      <c r="H22" s="47">
        <v>0</v>
      </c>
      <c r="I22" s="47">
        <v>0</v>
      </c>
      <c r="J22" s="47">
        <f t="shared" si="6"/>
        <v>0</v>
      </c>
      <c r="K22" s="47">
        <v>10</v>
      </c>
      <c r="L22" s="47">
        <v>7</v>
      </c>
      <c r="M22" s="47">
        <f t="shared" si="7"/>
        <v>17</v>
      </c>
      <c r="N22" s="47">
        <f t="shared" si="3"/>
        <v>10</v>
      </c>
      <c r="O22" s="47">
        <f t="shared" si="3"/>
        <v>7</v>
      </c>
      <c r="P22" s="124">
        <f t="shared" si="8"/>
        <v>17</v>
      </c>
    </row>
    <row r="23" spans="1:16" ht="12.75">
      <c r="A23" s="245" t="s">
        <v>254</v>
      </c>
      <c r="B23" s="376" t="s">
        <v>255</v>
      </c>
      <c r="C23" s="244" t="s">
        <v>20</v>
      </c>
      <c r="D23" s="207"/>
      <c r="E23" s="243">
        <v>0</v>
      </c>
      <c r="F23" s="369">
        <v>0</v>
      </c>
      <c r="G23" s="47">
        <f>SUM(E23:F23)</f>
        <v>0</v>
      </c>
      <c r="H23" s="246">
        <v>0</v>
      </c>
      <c r="I23" s="246">
        <v>1</v>
      </c>
      <c r="J23" s="47">
        <f t="shared" si="6"/>
        <v>1</v>
      </c>
      <c r="K23" s="246">
        <v>10</v>
      </c>
      <c r="L23" s="246">
        <v>5</v>
      </c>
      <c r="M23" s="47">
        <f t="shared" si="7"/>
        <v>15</v>
      </c>
      <c r="N23" s="47">
        <f t="shared" si="3"/>
        <v>10</v>
      </c>
      <c r="O23" s="47">
        <f t="shared" si="3"/>
        <v>6</v>
      </c>
      <c r="P23" s="124">
        <f t="shared" si="8"/>
        <v>16</v>
      </c>
    </row>
    <row r="24" spans="1:53" s="249" customFormat="1" ht="13.5" customHeight="1">
      <c r="A24" s="245" t="s">
        <v>158</v>
      </c>
      <c r="B24" s="541" t="s">
        <v>178</v>
      </c>
      <c r="C24" s="244" t="s">
        <v>20</v>
      </c>
      <c r="D24" s="207"/>
      <c r="E24" s="243">
        <v>5</v>
      </c>
      <c r="F24" s="369">
        <v>15</v>
      </c>
      <c r="G24" s="47">
        <f t="shared" si="5"/>
        <v>20</v>
      </c>
      <c r="H24" s="246">
        <v>5</v>
      </c>
      <c r="I24" s="246">
        <v>15</v>
      </c>
      <c r="J24" s="47">
        <f t="shared" si="6"/>
        <v>20</v>
      </c>
      <c r="K24" s="246">
        <v>23</v>
      </c>
      <c r="L24" s="246">
        <v>27</v>
      </c>
      <c r="M24" s="47">
        <f t="shared" si="7"/>
        <v>50</v>
      </c>
      <c r="N24" s="47">
        <f t="shared" si="3"/>
        <v>28</v>
      </c>
      <c r="O24" s="47">
        <f t="shared" si="3"/>
        <v>42</v>
      </c>
      <c r="P24" s="124">
        <f t="shared" si="8"/>
        <v>70</v>
      </c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</row>
    <row r="25" spans="1:16" ht="15.75" customHeight="1">
      <c r="A25" s="245" t="s">
        <v>30</v>
      </c>
      <c r="B25" s="541" t="s">
        <v>31</v>
      </c>
      <c r="C25" s="244" t="s">
        <v>20</v>
      </c>
      <c r="D25" s="207"/>
      <c r="E25" s="243">
        <v>104</v>
      </c>
      <c r="F25" s="369">
        <v>37</v>
      </c>
      <c r="G25" s="47">
        <f>SUM(E25:F25)</f>
        <v>141</v>
      </c>
      <c r="H25" s="246">
        <v>75</v>
      </c>
      <c r="I25" s="246">
        <v>57</v>
      </c>
      <c r="J25" s="47">
        <f>SUM(H25:I25)</f>
        <v>132</v>
      </c>
      <c r="K25" s="246">
        <v>345</v>
      </c>
      <c r="L25" s="246">
        <v>236</v>
      </c>
      <c r="M25" s="47">
        <f>SUM(K25:L25)</f>
        <v>581</v>
      </c>
      <c r="N25" s="47">
        <f t="shared" si="3"/>
        <v>420</v>
      </c>
      <c r="O25" s="47">
        <f t="shared" si="3"/>
        <v>293</v>
      </c>
      <c r="P25" s="124">
        <f t="shared" si="8"/>
        <v>713</v>
      </c>
    </row>
    <row r="26" spans="1:16" ht="13.5" thickBot="1">
      <c r="A26" s="542" t="s">
        <v>179</v>
      </c>
      <c r="B26" s="541" t="s">
        <v>172</v>
      </c>
      <c r="C26" s="543" t="s">
        <v>20</v>
      </c>
      <c r="D26" s="207"/>
      <c r="E26" s="245">
        <v>0</v>
      </c>
      <c r="F26" s="246">
        <v>0</v>
      </c>
      <c r="G26" s="88">
        <f t="shared" si="5"/>
        <v>0</v>
      </c>
      <c r="H26" s="246">
        <v>0</v>
      </c>
      <c r="I26" s="246">
        <v>0</v>
      </c>
      <c r="J26" s="88">
        <f t="shared" si="6"/>
        <v>0</v>
      </c>
      <c r="K26" s="246">
        <v>165</v>
      </c>
      <c r="L26" s="246">
        <v>106</v>
      </c>
      <c r="M26" s="88">
        <f>SUM(K26:L26)</f>
        <v>271</v>
      </c>
      <c r="N26" s="47">
        <f t="shared" si="3"/>
        <v>165</v>
      </c>
      <c r="O26" s="47">
        <f t="shared" si="3"/>
        <v>106</v>
      </c>
      <c r="P26" s="409">
        <f>SUM(N26:O26)</f>
        <v>271</v>
      </c>
    </row>
    <row r="27" spans="1:16" ht="13.5" thickBot="1">
      <c r="A27" s="641" t="s">
        <v>32</v>
      </c>
      <c r="B27" s="641"/>
      <c r="C27" s="641"/>
      <c r="D27" s="247"/>
      <c r="E27" s="154">
        <f aca="true" t="shared" si="9" ref="E27:P27">SUM(E10:E26)</f>
        <v>530</v>
      </c>
      <c r="F27" s="154">
        <f t="shared" si="9"/>
        <v>290</v>
      </c>
      <c r="G27" s="154">
        <f t="shared" si="9"/>
        <v>820</v>
      </c>
      <c r="H27" s="154">
        <f t="shared" si="9"/>
        <v>480</v>
      </c>
      <c r="I27" s="154">
        <f t="shared" si="9"/>
        <v>328</v>
      </c>
      <c r="J27" s="154">
        <f t="shared" si="9"/>
        <v>808</v>
      </c>
      <c r="K27" s="154">
        <f t="shared" si="9"/>
        <v>3268</v>
      </c>
      <c r="L27" s="154">
        <f t="shared" si="9"/>
        <v>2371</v>
      </c>
      <c r="M27" s="154">
        <f t="shared" si="9"/>
        <v>5639</v>
      </c>
      <c r="N27" s="154">
        <f t="shared" si="9"/>
        <v>3748</v>
      </c>
      <c r="O27" s="154">
        <f t="shared" si="9"/>
        <v>2699</v>
      </c>
      <c r="P27" s="154">
        <f t="shared" si="9"/>
        <v>6447</v>
      </c>
    </row>
    <row r="28" spans="1:16" ht="13.5" thickBot="1">
      <c r="A28" s="63"/>
      <c r="B28" s="63"/>
      <c r="C28" s="63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3.5" thickBot="1">
      <c r="A29" s="645" t="s">
        <v>48</v>
      </c>
      <c r="B29" s="646"/>
      <c r="C29" s="646"/>
      <c r="D29" s="646"/>
      <c r="E29" s="646"/>
      <c r="F29" s="646"/>
      <c r="G29" s="647"/>
      <c r="H29" s="638" t="s">
        <v>6</v>
      </c>
      <c r="I29" s="639"/>
      <c r="J29" s="639"/>
      <c r="K29" s="639"/>
      <c r="L29" s="639"/>
      <c r="M29" s="639"/>
      <c r="N29" s="639"/>
      <c r="O29" s="639"/>
      <c r="P29" s="640"/>
    </row>
    <row r="30" spans="1:16" ht="13.5" thickBot="1">
      <c r="A30" s="454" t="s">
        <v>7</v>
      </c>
      <c r="B30" s="356" t="s">
        <v>49</v>
      </c>
      <c r="C30" s="261" t="s">
        <v>9</v>
      </c>
      <c r="D30" s="451"/>
      <c r="E30" s="650" t="s">
        <v>10</v>
      </c>
      <c r="F30" s="651"/>
      <c r="G30" s="652"/>
      <c r="H30" s="653" t="s">
        <v>11</v>
      </c>
      <c r="I30" s="651"/>
      <c r="J30" s="652"/>
      <c r="K30" s="650" t="s">
        <v>12</v>
      </c>
      <c r="L30" s="651"/>
      <c r="M30" s="652"/>
      <c r="N30" s="650" t="s">
        <v>13</v>
      </c>
      <c r="O30" s="651"/>
      <c r="P30" s="652"/>
    </row>
    <row r="31" spans="1:16" ht="13.5" thickBot="1">
      <c r="A31" s="261" t="s">
        <v>14</v>
      </c>
      <c r="B31" s="240"/>
      <c r="C31" s="240"/>
      <c r="D31" s="452"/>
      <c r="E31" s="453" t="s">
        <v>15</v>
      </c>
      <c r="F31" s="241" t="s">
        <v>16</v>
      </c>
      <c r="G31" s="241" t="s">
        <v>17</v>
      </c>
      <c r="H31" s="241" t="s">
        <v>15</v>
      </c>
      <c r="I31" s="241" t="s">
        <v>16</v>
      </c>
      <c r="J31" s="241" t="s">
        <v>17</v>
      </c>
      <c r="K31" s="241" t="s">
        <v>15</v>
      </c>
      <c r="L31" s="241" t="s">
        <v>16</v>
      </c>
      <c r="M31" s="241" t="s">
        <v>17</v>
      </c>
      <c r="N31" s="241" t="s">
        <v>15</v>
      </c>
      <c r="O31" s="241" t="s">
        <v>16</v>
      </c>
      <c r="P31" s="241" t="s">
        <v>17</v>
      </c>
    </row>
    <row r="32" spans="1:16" ht="12.75">
      <c r="A32" s="544" t="s">
        <v>156</v>
      </c>
      <c r="B32" s="545" t="s">
        <v>51</v>
      </c>
      <c r="C32" s="546" t="s">
        <v>20</v>
      </c>
      <c r="D32" s="547"/>
      <c r="E32" s="548">
        <v>6</v>
      </c>
      <c r="F32" s="549">
        <v>18</v>
      </c>
      <c r="G32" s="550">
        <f aca="true" t="shared" si="10" ref="G32:G37">SUM(E32:F32)</f>
        <v>24</v>
      </c>
      <c r="H32" s="548">
        <v>8</v>
      </c>
      <c r="I32" s="548">
        <v>22</v>
      </c>
      <c r="J32" s="550">
        <f aca="true" t="shared" si="11" ref="J32:J37">SUM(H32:I32)</f>
        <v>30</v>
      </c>
      <c r="K32" s="548">
        <v>60</v>
      </c>
      <c r="L32" s="548">
        <v>143</v>
      </c>
      <c r="M32" s="550">
        <f aca="true" t="shared" si="12" ref="M32:M37">SUM(K32:L32)</f>
        <v>203</v>
      </c>
      <c r="N32" s="47">
        <f aca="true" t="shared" si="13" ref="N32:O37">SUM(H32,K32)</f>
        <v>68</v>
      </c>
      <c r="O32" s="47">
        <f t="shared" si="13"/>
        <v>165</v>
      </c>
      <c r="P32" s="551">
        <f aca="true" t="shared" si="14" ref="P32:P37">SUM(N32:O32)</f>
        <v>233</v>
      </c>
    </row>
    <row r="33" spans="1:16" ht="25.5">
      <c r="A33" s="552" t="s">
        <v>176</v>
      </c>
      <c r="B33" s="553" t="s">
        <v>175</v>
      </c>
      <c r="C33" s="554" t="s">
        <v>20</v>
      </c>
      <c r="D33" s="555"/>
      <c r="E33" s="556">
        <v>0</v>
      </c>
      <c r="F33" s="557">
        <v>0</v>
      </c>
      <c r="G33" s="556">
        <f t="shared" si="10"/>
        <v>0</v>
      </c>
      <c r="H33" s="556">
        <v>0</v>
      </c>
      <c r="I33" s="556">
        <v>0</v>
      </c>
      <c r="J33" s="556">
        <f t="shared" si="11"/>
        <v>0</v>
      </c>
      <c r="K33" s="556">
        <v>277</v>
      </c>
      <c r="L33" s="556">
        <v>213</v>
      </c>
      <c r="M33" s="556">
        <f t="shared" si="12"/>
        <v>490</v>
      </c>
      <c r="N33" s="47">
        <f t="shared" si="13"/>
        <v>277</v>
      </c>
      <c r="O33" s="47">
        <f t="shared" si="13"/>
        <v>213</v>
      </c>
      <c r="P33" s="558">
        <f t="shared" si="14"/>
        <v>490</v>
      </c>
    </row>
    <row r="34" spans="1:16" ht="12.75">
      <c r="A34" s="552" t="s">
        <v>50</v>
      </c>
      <c r="B34" s="553" t="s">
        <v>51</v>
      </c>
      <c r="C34" s="554" t="s">
        <v>20</v>
      </c>
      <c r="D34" s="555"/>
      <c r="E34" s="556">
        <v>264</v>
      </c>
      <c r="F34" s="557">
        <v>336</v>
      </c>
      <c r="G34" s="556">
        <f t="shared" si="10"/>
        <v>600</v>
      </c>
      <c r="H34" s="559">
        <v>69</v>
      </c>
      <c r="I34" s="559">
        <v>64</v>
      </c>
      <c r="J34" s="556">
        <f t="shared" si="11"/>
        <v>133</v>
      </c>
      <c r="K34" s="559">
        <v>486</v>
      </c>
      <c r="L34" s="559">
        <v>474</v>
      </c>
      <c r="M34" s="556">
        <f t="shared" si="12"/>
        <v>960</v>
      </c>
      <c r="N34" s="47">
        <f t="shared" si="13"/>
        <v>555</v>
      </c>
      <c r="O34" s="47">
        <f t="shared" si="13"/>
        <v>538</v>
      </c>
      <c r="P34" s="558">
        <f t="shared" si="14"/>
        <v>1093</v>
      </c>
    </row>
    <row r="35" spans="1:16" ht="25.5">
      <c r="A35" s="560" t="s">
        <v>174</v>
      </c>
      <c r="B35" s="553" t="s">
        <v>173</v>
      </c>
      <c r="C35" s="554" t="s">
        <v>20</v>
      </c>
      <c r="D35" s="555"/>
      <c r="E35" s="556">
        <v>0</v>
      </c>
      <c r="F35" s="557">
        <v>0</v>
      </c>
      <c r="G35" s="556">
        <f t="shared" si="10"/>
        <v>0</v>
      </c>
      <c r="H35" s="556">
        <v>0</v>
      </c>
      <c r="I35" s="556">
        <v>0</v>
      </c>
      <c r="J35" s="556">
        <f t="shared" si="11"/>
        <v>0</v>
      </c>
      <c r="K35" s="556">
        <v>103</v>
      </c>
      <c r="L35" s="556">
        <v>43</v>
      </c>
      <c r="M35" s="556">
        <f t="shared" si="12"/>
        <v>146</v>
      </c>
      <c r="N35" s="47">
        <f t="shared" si="13"/>
        <v>103</v>
      </c>
      <c r="O35" s="47">
        <f t="shared" si="13"/>
        <v>43</v>
      </c>
      <c r="P35" s="558">
        <f t="shared" si="14"/>
        <v>146</v>
      </c>
    </row>
    <row r="36" spans="1:16" ht="27" customHeight="1">
      <c r="A36" s="29" t="s">
        <v>52</v>
      </c>
      <c r="B36" s="30" t="s">
        <v>53</v>
      </c>
      <c r="C36" s="256" t="s">
        <v>20</v>
      </c>
      <c r="D36" s="526"/>
      <c r="E36" s="49">
        <v>86</v>
      </c>
      <c r="F36" s="561">
        <v>38</v>
      </c>
      <c r="G36" s="556">
        <f t="shared" si="10"/>
        <v>124</v>
      </c>
      <c r="H36" s="49">
        <v>55</v>
      </c>
      <c r="I36" s="49">
        <v>36</v>
      </c>
      <c r="J36" s="556">
        <f t="shared" si="11"/>
        <v>91</v>
      </c>
      <c r="K36" s="49">
        <v>219</v>
      </c>
      <c r="L36" s="49">
        <v>133</v>
      </c>
      <c r="M36" s="556">
        <f t="shared" si="12"/>
        <v>352</v>
      </c>
      <c r="N36" s="47">
        <f t="shared" si="13"/>
        <v>274</v>
      </c>
      <c r="O36" s="47">
        <f t="shared" si="13"/>
        <v>169</v>
      </c>
      <c r="P36" s="558">
        <f t="shared" si="14"/>
        <v>443</v>
      </c>
    </row>
    <row r="37" spans="1:16" ht="27" customHeight="1" thickBot="1">
      <c r="A37" s="292" t="s">
        <v>52</v>
      </c>
      <c r="B37" s="44" t="s">
        <v>256</v>
      </c>
      <c r="C37" s="380" t="s">
        <v>118</v>
      </c>
      <c r="D37" s="381"/>
      <c r="E37" s="246">
        <v>7</v>
      </c>
      <c r="F37" s="382">
        <v>5</v>
      </c>
      <c r="G37" s="383">
        <f t="shared" si="10"/>
        <v>12</v>
      </c>
      <c r="H37" s="246">
        <v>10</v>
      </c>
      <c r="I37" s="246">
        <v>8</v>
      </c>
      <c r="J37" s="383">
        <f t="shared" si="11"/>
        <v>18</v>
      </c>
      <c r="K37" s="246">
        <v>144</v>
      </c>
      <c r="L37" s="246">
        <v>35</v>
      </c>
      <c r="M37" s="383">
        <f t="shared" si="12"/>
        <v>179</v>
      </c>
      <c r="N37" s="47">
        <f t="shared" si="13"/>
        <v>154</v>
      </c>
      <c r="O37" s="47">
        <f t="shared" si="13"/>
        <v>43</v>
      </c>
      <c r="P37" s="384">
        <f t="shared" si="14"/>
        <v>197</v>
      </c>
    </row>
    <row r="38" spans="1:16" ht="13.5" thickBot="1">
      <c r="A38" s="641" t="s">
        <v>32</v>
      </c>
      <c r="B38" s="641"/>
      <c r="C38" s="641"/>
      <c r="D38" s="644"/>
      <c r="E38" s="385">
        <f aca="true" t="shared" si="15" ref="E38:P38">SUM(E32:E37)</f>
        <v>363</v>
      </c>
      <c r="F38" s="385">
        <f t="shared" si="15"/>
        <v>397</v>
      </c>
      <c r="G38" s="385">
        <f t="shared" si="15"/>
        <v>760</v>
      </c>
      <c r="H38" s="385">
        <f t="shared" si="15"/>
        <v>142</v>
      </c>
      <c r="I38" s="385">
        <f t="shared" si="15"/>
        <v>130</v>
      </c>
      <c r="J38" s="385">
        <f t="shared" si="15"/>
        <v>272</v>
      </c>
      <c r="K38" s="385">
        <f t="shared" si="15"/>
        <v>1289</v>
      </c>
      <c r="L38" s="385">
        <f t="shared" si="15"/>
        <v>1041</v>
      </c>
      <c r="M38" s="385">
        <f t="shared" si="15"/>
        <v>2330</v>
      </c>
      <c r="N38" s="385">
        <f t="shared" si="15"/>
        <v>1431</v>
      </c>
      <c r="O38" s="385">
        <f t="shared" si="15"/>
        <v>1171</v>
      </c>
      <c r="P38" s="385">
        <f t="shared" si="15"/>
        <v>2602</v>
      </c>
    </row>
    <row r="39" spans="1:16" ht="12.75">
      <c r="A39" s="61"/>
      <c r="B39" s="61"/>
      <c r="C39" s="61"/>
      <c r="D39" s="61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</row>
    <row r="40" spans="1:16" ht="12.75">
      <c r="A40" s="61"/>
      <c r="B40" s="61"/>
      <c r="C40" s="61"/>
      <c r="D40" s="61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1:16" ht="12.75">
      <c r="A41" s="61"/>
      <c r="B41" s="61"/>
      <c r="C41" s="61"/>
      <c r="D41" s="61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</row>
    <row r="42" spans="1:16" ht="12.75">
      <c r="A42" s="61"/>
      <c r="B42" s="61"/>
      <c r="C42" s="61"/>
      <c r="D42" s="61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</row>
    <row r="43" spans="1:16" ht="13.5" thickBot="1">
      <c r="A43" s="61"/>
      <c r="B43" s="61"/>
      <c r="C43" s="61"/>
      <c r="D43" s="61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ht="13.5" customHeight="1" thickBot="1">
      <c r="A44" s="698" t="s">
        <v>65</v>
      </c>
      <c r="B44" s="699"/>
      <c r="C44" s="699"/>
      <c r="D44" s="699"/>
      <c r="E44" s="699"/>
      <c r="F44" s="699"/>
      <c r="G44" s="700"/>
      <c r="H44" s="695" t="s">
        <v>6</v>
      </c>
      <c r="I44" s="696"/>
      <c r="J44" s="696"/>
      <c r="K44" s="696"/>
      <c r="L44" s="696"/>
      <c r="M44" s="696"/>
      <c r="N44" s="696"/>
      <c r="O44" s="696"/>
      <c r="P44" s="697"/>
    </row>
    <row r="45" spans="1:16" ht="13.5" customHeight="1" thickBot="1">
      <c r="A45" s="261" t="s">
        <v>7</v>
      </c>
      <c r="B45" s="356" t="s">
        <v>49</v>
      </c>
      <c r="C45" s="261" t="s">
        <v>9</v>
      </c>
      <c r="D45" s="239"/>
      <c r="E45" s="704" t="s">
        <v>10</v>
      </c>
      <c r="F45" s="705"/>
      <c r="G45" s="706"/>
      <c r="H45" s="707" t="s">
        <v>11</v>
      </c>
      <c r="I45" s="708"/>
      <c r="J45" s="709"/>
      <c r="K45" s="704" t="s">
        <v>12</v>
      </c>
      <c r="L45" s="705"/>
      <c r="M45" s="706"/>
      <c r="N45" s="704" t="s">
        <v>13</v>
      </c>
      <c r="O45" s="705"/>
      <c r="P45" s="706"/>
    </row>
    <row r="46" spans="1:16" ht="13.5" thickBot="1">
      <c r="A46" s="261" t="s">
        <v>14</v>
      </c>
      <c r="B46" s="240"/>
      <c r="C46" s="240"/>
      <c r="D46" s="239"/>
      <c r="E46" s="241" t="s">
        <v>15</v>
      </c>
      <c r="F46" s="241" t="s">
        <v>16</v>
      </c>
      <c r="G46" s="241" t="s">
        <v>17</v>
      </c>
      <c r="H46" s="241" t="s">
        <v>15</v>
      </c>
      <c r="I46" s="241" t="s">
        <v>16</v>
      </c>
      <c r="J46" s="241" t="s">
        <v>17</v>
      </c>
      <c r="K46" s="241" t="s">
        <v>15</v>
      </c>
      <c r="L46" s="241" t="s">
        <v>16</v>
      </c>
      <c r="M46" s="241" t="s">
        <v>17</v>
      </c>
      <c r="N46" s="241" t="s">
        <v>15</v>
      </c>
      <c r="O46" s="241" t="s">
        <v>16</v>
      </c>
      <c r="P46" s="241" t="s">
        <v>17</v>
      </c>
    </row>
    <row r="47" spans="1:16" ht="12.75">
      <c r="A47" s="562" t="s">
        <v>24</v>
      </c>
      <c r="B47" s="563" t="s">
        <v>66</v>
      </c>
      <c r="C47" s="102" t="s">
        <v>67</v>
      </c>
      <c r="D47" s="187"/>
      <c r="E47" s="188">
        <v>13</v>
      </c>
      <c r="F47" s="103">
        <v>17</v>
      </c>
      <c r="G47" s="300">
        <f>SUM(E47:F47)</f>
        <v>30</v>
      </c>
      <c r="H47" s="103">
        <v>13</v>
      </c>
      <c r="I47" s="103">
        <v>18</v>
      </c>
      <c r="J47" s="300">
        <f>SUM(H47:I47)</f>
        <v>31</v>
      </c>
      <c r="K47" s="103">
        <v>64</v>
      </c>
      <c r="L47" s="103">
        <v>85</v>
      </c>
      <c r="M47" s="103">
        <f>SUM(K47:L47)</f>
        <v>149</v>
      </c>
      <c r="N47" s="47">
        <f>SUM(H47,K47)</f>
        <v>77</v>
      </c>
      <c r="O47" s="47">
        <f>SUM(I47,L47)</f>
        <v>103</v>
      </c>
      <c r="P47" s="564">
        <f aca="true" t="shared" si="16" ref="P47:P56">SUM(N47:O47)</f>
        <v>180</v>
      </c>
    </row>
    <row r="48" spans="1:16" ht="25.5">
      <c r="A48" s="10" t="s">
        <v>68</v>
      </c>
      <c r="B48" s="33" t="s">
        <v>165</v>
      </c>
      <c r="C48" s="7" t="s">
        <v>67</v>
      </c>
      <c r="D48" s="41"/>
      <c r="E48" s="189">
        <v>0</v>
      </c>
      <c r="F48" s="38">
        <v>0</v>
      </c>
      <c r="G48" s="38">
        <f>SUM(E48:F48)</f>
        <v>0</v>
      </c>
      <c r="H48" s="38">
        <v>0</v>
      </c>
      <c r="I48" s="38">
        <v>0</v>
      </c>
      <c r="J48" s="38">
        <f aca="true" t="shared" si="17" ref="J48:J56">SUM(H48:I48)</f>
        <v>0</v>
      </c>
      <c r="K48" s="38">
        <v>17</v>
      </c>
      <c r="L48" s="38">
        <v>17</v>
      </c>
      <c r="M48" s="35">
        <f aca="true" t="shared" si="18" ref="M48:M56">SUM(K48:L48)</f>
        <v>34</v>
      </c>
      <c r="N48" s="47">
        <f aca="true" t="shared" si="19" ref="N48:O56">SUM(H48,K48)</f>
        <v>17</v>
      </c>
      <c r="O48" s="47">
        <f t="shared" si="19"/>
        <v>17</v>
      </c>
      <c r="P48" s="39">
        <f t="shared" si="16"/>
        <v>34</v>
      </c>
    </row>
    <row r="49" spans="1:16" ht="12.75">
      <c r="A49" s="10" t="s">
        <v>69</v>
      </c>
      <c r="B49" s="30" t="s">
        <v>70</v>
      </c>
      <c r="C49" s="8" t="s">
        <v>67</v>
      </c>
      <c r="D49" s="41"/>
      <c r="E49" s="189">
        <v>0</v>
      </c>
      <c r="F49" s="38">
        <v>0</v>
      </c>
      <c r="G49" s="38">
        <f aca="true" t="shared" si="20" ref="G49:G55">SUM(E49:F49)</f>
        <v>0</v>
      </c>
      <c r="H49" s="38">
        <v>57</v>
      </c>
      <c r="I49" s="38">
        <v>60</v>
      </c>
      <c r="J49" s="38">
        <f t="shared" si="17"/>
        <v>117</v>
      </c>
      <c r="K49" s="38">
        <v>504</v>
      </c>
      <c r="L49" s="38">
        <v>569</v>
      </c>
      <c r="M49" s="35">
        <f t="shared" si="18"/>
        <v>1073</v>
      </c>
      <c r="N49" s="47">
        <f t="shared" si="19"/>
        <v>561</v>
      </c>
      <c r="O49" s="47">
        <f t="shared" si="19"/>
        <v>629</v>
      </c>
      <c r="P49" s="39">
        <f t="shared" si="16"/>
        <v>1190</v>
      </c>
    </row>
    <row r="50" spans="1:16" ht="25.5">
      <c r="A50" s="11" t="s">
        <v>224</v>
      </c>
      <c r="B50" s="16" t="s">
        <v>71</v>
      </c>
      <c r="C50" s="7" t="s">
        <v>67</v>
      </c>
      <c r="D50" s="9"/>
      <c r="E50" s="189">
        <v>0</v>
      </c>
      <c r="F50" s="38">
        <v>0</v>
      </c>
      <c r="G50" s="38">
        <f t="shared" si="20"/>
        <v>0</v>
      </c>
      <c r="H50" s="38">
        <v>0</v>
      </c>
      <c r="I50" s="38">
        <v>0</v>
      </c>
      <c r="J50" s="38">
        <f>SUM(H50:I50)</f>
        <v>0</v>
      </c>
      <c r="K50" s="38">
        <v>0</v>
      </c>
      <c r="L50" s="38">
        <v>1</v>
      </c>
      <c r="M50" s="35">
        <f t="shared" si="18"/>
        <v>1</v>
      </c>
      <c r="N50" s="47">
        <f t="shared" si="19"/>
        <v>0</v>
      </c>
      <c r="O50" s="47">
        <f>SUM(I50,L50)</f>
        <v>1</v>
      </c>
      <c r="P50" s="39">
        <f t="shared" si="16"/>
        <v>1</v>
      </c>
    </row>
    <row r="51" spans="1:16" ht="12.75">
      <c r="A51" s="11" t="s">
        <v>72</v>
      </c>
      <c r="B51" s="16" t="s">
        <v>71</v>
      </c>
      <c r="C51" s="7" t="s">
        <v>67</v>
      </c>
      <c r="D51" s="9"/>
      <c r="E51" s="189">
        <v>0</v>
      </c>
      <c r="F51" s="38">
        <v>0</v>
      </c>
      <c r="G51" s="38">
        <f>SUM(E51:F51)</f>
        <v>0</v>
      </c>
      <c r="H51" s="38">
        <v>2</v>
      </c>
      <c r="I51" s="38">
        <v>2</v>
      </c>
      <c r="J51" s="38">
        <f>SUM(H51:I51)</f>
        <v>4</v>
      </c>
      <c r="K51" s="38">
        <v>28</v>
      </c>
      <c r="L51" s="38">
        <v>28</v>
      </c>
      <c r="M51" s="35">
        <f>SUM(K51:L51)</f>
        <v>56</v>
      </c>
      <c r="N51" s="47">
        <f t="shared" si="19"/>
        <v>30</v>
      </c>
      <c r="O51" s="47">
        <f t="shared" si="19"/>
        <v>30</v>
      </c>
      <c r="P51" s="39">
        <f t="shared" si="16"/>
        <v>60</v>
      </c>
    </row>
    <row r="52" spans="1:17" ht="12.75">
      <c r="A52" s="11" t="s">
        <v>183</v>
      </c>
      <c r="B52" s="16" t="s">
        <v>71</v>
      </c>
      <c r="C52" s="7" t="s">
        <v>67</v>
      </c>
      <c r="D52" s="9"/>
      <c r="E52" s="189">
        <v>0</v>
      </c>
      <c r="F52" s="38">
        <v>0</v>
      </c>
      <c r="G52" s="38">
        <f>SUM(E52:F52)</f>
        <v>0</v>
      </c>
      <c r="H52" s="38">
        <v>0</v>
      </c>
      <c r="I52" s="38">
        <v>0</v>
      </c>
      <c r="J52" s="38">
        <f>SUM(H52:I52)</f>
        <v>0</v>
      </c>
      <c r="K52" s="38">
        <v>1</v>
      </c>
      <c r="L52" s="38">
        <v>0</v>
      </c>
      <c r="M52" s="35">
        <f>SUM(K52:L52)</f>
        <v>1</v>
      </c>
      <c r="N52" s="47">
        <f>SUM(H52,K52)</f>
        <v>1</v>
      </c>
      <c r="O52" s="47">
        <f t="shared" si="19"/>
        <v>0</v>
      </c>
      <c r="P52" s="39">
        <f t="shared" si="16"/>
        <v>1</v>
      </c>
      <c r="Q52" s="303"/>
    </row>
    <row r="53" spans="1:17" ht="12.75">
      <c r="A53" s="10" t="s">
        <v>73</v>
      </c>
      <c r="B53" s="30" t="s">
        <v>71</v>
      </c>
      <c r="C53" s="8" t="s">
        <v>67</v>
      </c>
      <c r="D53" s="9"/>
      <c r="E53" s="189">
        <v>15</v>
      </c>
      <c r="F53" s="38">
        <v>3</v>
      </c>
      <c r="G53" s="38">
        <f t="shared" si="20"/>
        <v>18</v>
      </c>
      <c r="H53" s="38">
        <v>22</v>
      </c>
      <c r="I53" s="38">
        <v>10</v>
      </c>
      <c r="J53" s="38">
        <f t="shared" si="17"/>
        <v>32</v>
      </c>
      <c r="K53" s="38">
        <v>136</v>
      </c>
      <c r="L53" s="38">
        <v>131</v>
      </c>
      <c r="M53" s="35">
        <f t="shared" si="18"/>
        <v>267</v>
      </c>
      <c r="N53" s="47">
        <f t="shared" si="19"/>
        <v>158</v>
      </c>
      <c r="O53" s="47">
        <f t="shared" si="19"/>
        <v>141</v>
      </c>
      <c r="P53" s="39">
        <f t="shared" si="16"/>
        <v>299</v>
      </c>
      <c r="Q53" s="303"/>
    </row>
    <row r="54" spans="1:17" ht="12.75">
      <c r="A54" s="27" t="s">
        <v>74</v>
      </c>
      <c r="B54" s="32" t="s">
        <v>71</v>
      </c>
      <c r="C54" s="7" t="s">
        <v>67</v>
      </c>
      <c r="D54" s="86"/>
      <c r="E54" s="110">
        <v>0</v>
      </c>
      <c r="F54" s="35">
        <v>0</v>
      </c>
      <c r="G54" s="38">
        <f t="shared" si="20"/>
        <v>0</v>
      </c>
      <c r="H54" s="35">
        <v>2</v>
      </c>
      <c r="I54" s="35">
        <v>5</v>
      </c>
      <c r="J54" s="38">
        <f>SUM(H54:I54)</f>
        <v>7</v>
      </c>
      <c r="K54" s="35">
        <v>41</v>
      </c>
      <c r="L54" s="35">
        <v>17</v>
      </c>
      <c r="M54" s="35">
        <f t="shared" si="18"/>
        <v>58</v>
      </c>
      <c r="N54" s="47">
        <f t="shared" si="19"/>
        <v>43</v>
      </c>
      <c r="O54" s="47">
        <f t="shared" si="19"/>
        <v>22</v>
      </c>
      <c r="P54" s="39">
        <f t="shared" si="16"/>
        <v>65</v>
      </c>
      <c r="Q54" s="303"/>
    </row>
    <row r="55" spans="1:17" ht="12.75">
      <c r="A55" s="11" t="s">
        <v>182</v>
      </c>
      <c r="B55" s="16" t="s">
        <v>71</v>
      </c>
      <c r="C55" s="7" t="s">
        <v>67</v>
      </c>
      <c r="D55" s="9"/>
      <c r="E55" s="189">
        <v>0</v>
      </c>
      <c r="F55" s="38">
        <v>0</v>
      </c>
      <c r="G55" s="38">
        <f t="shared" si="20"/>
        <v>0</v>
      </c>
      <c r="H55" s="38">
        <v>0</v>
      </c>
      <c r="I55" s="38">
        <v>0</v>
      </c>
      <c r="J55" s="38">
        <f t="shared" si="17"/>
        <v>0</v>
      </c>
      <c r="K55" s="38">
        <v>0</v>
      </c>
      <c r="L55" s="38">
        <v>1</v>
      </c>
      <c r="M55" s="35">
        <f t="shared" si="18"/>
        <v>1</v>
      </c>
      <c r="N55" s="47">
        <f t="shared" si="19"/>
        <v>0</v>
      </c>
      <c r="O55" s="47">
        <f t="shared" si="19"/>
        <v>1</v>
      </c>
      <c r="P55" s="39">
        <f t="shared" si="16"/>
        <v>1</v>
      </c>
      <c r="Q55" s="303"/>
    </row>
    <row r="56" spans="1:17" ht="13.5" thickBot="1">
      <c r="A56" s="11" t="s">
        <v>75</v>
      </c>
      <c r="B56" s="16" t="s">
        <v>71</v>
      </c>
      <c r="C56" s="104" t="s">
        <v>67</v>
      </c>
      <c r="D56" s="9"/>
      <c r="E56" s="269">
        <v>5</v>
      </c>
      <c r="F56" s="98">
        <v>3</v>
      </c>
      <c r="G56" s="35">
        <f>SUM(E56:F56)</f>
        <v>8</v>
      </c>
      <c r="H56" s="98">
        <v>8</v>
      </c>
      <c r="I56" s="98">
        <v>3</v>
      </c>
      <c r="J56" s="35">
        <f t="shared" si="17"/>
        <v>11</v>
      </c>
      <c r="K56" s="98">
        <v>49</v>
      </c>
      <c r="L56" s="98">
        <v>73</v>
      </c>
      <c r="M56" s="35">
        <f t="shared" si="18"/>
        <v>122</v>
      </c>
      <c r="N56" s="47">
        <f t="shared" si="19"/>
        <v>57</v>
      </c>
      <c r="O56" s="47">
        <f>SUM(I56,L56)</f>
        <v>76</v>
      </c>
      <c r="P56" s="99">
        <f t="shared" si="16"/>
        <v>133</v>
      </c>
      <c r="Q56" s="303"/>
    </row>
    <row r="57" spans="1:17" ht="13.5" thickBot="1">
      <c r="A57" s="641" t="s">
        <v>32</v>
      </c>
      <c r="B57" s="641"/>
      <c r="C57" s="641"/>
      <c r="D57" s="644"/>
      <c r="E57" s="260">
        <f>SUM(E47:E56)</f>
        <v>33</v>
      </c>
      <c r="F57" s="260">
        <f aca="true" t="shared" si="21" ref="F57:M57">SUM(F47:F56)</f>
        <v>23</v>
      </c>
      <c r="G57" s="260">
        <f t="shared" si="21"/>
        <v>56</v>
      </c>
      <c r="H57" s="260">
        <f t="shared" si="21"/>
        <v>104</v>
      </c>
      <c r="I57" s="260">
        <f t="shared" si="21"/>
        <v>98</v>
      </c>
      <c r="J57" s="260">
        <f>SUM(J47:J56)</f>
        <v>202</v>
      </c>
      <c r="K57" s="260">
        <f>SUM(K47:K56)</f>
        <v>840</v>
      </c>
      <c r="L57" s="260">
        <f t="shared" si="21"/>
        <v>922</v>
      </c>
      <c r="M57" s="260">
        <f t="shared" si="21"/>
        <v>1762</v>
      </c>
      <c r="N57" s="260">
        <f>SUM(N47:N56)</f>
        <v>944</v>
      </c>
      <c r="O57" s="260">
        <f>SUM(O47:O56)</f>
        <v>1020</v>
      </c>
      <c r="P57" s="260">
        <f>SUM(P47:P56)</f>
        <v>1964</v>
      </c>
      <c r="Q57" s="303"/>
    </row>
    <row r="58" spans="1:16" ht="12.75">
      <c r="A58" s="61"/>
      <c r="B58" s="61"/>
      <c r="C58" s="61"/>
      <c r="D58" s="61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</row>
    <row r="59" spans="1:16" ht="13.5" thickBot="1">
      <c r="A59" s="63"/>
      <c r="B59" s="63"/>
      <c r="C59" s="63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3.5" thickBot="1">
      <c r="A60" s="654" t="s">
        <v>81</v>
      </c>
      <c r="B60" s="654"/>
      <c r="C60" s="654"/>
      <c r="D60" s="654"/>
      <c r="E60" s="654"/>
      <c r="F60" s="654"/>
      <c r="G60" s="654"/>
      <c r="H60" s="655" t="s">
        <v>6</v>
      </c>
      <c r="I60" s="655"/>
      <c r="J60" s="655"/>
      <c r="K60" s="655"/>
      <c r="L60" s="655"/>
      <c r="M60" s="655"/>
      <c r="N60" s="655"/>
      <c r="O60" s="655"/>
      <c r="P60" s="655"/>
    </row>
    <row r="61" spans="1:16" ht="13.5" thickBot="1">
      <c r="A61" s="156" t="s">
        <v>7</v>
      </c>
      <c r="B61" s="432" t="s">
        <v>49</v>
      </c>
      <c r="C61" s="156" t="s">
        <v>9</v>
      </c>
      <c r="D61" s="152"/>
      <c r="E61" s="648" t="s">
        <v>10</v>
      </c>
      <c r="F61" s="648"/>
      <c r="G61" s="648"/>
      <c r="H61" s="649" t="s">
        <v>11</v>
      </c>
      <c r="I61" s="648"/>
      <c r="J61" s="648"/>
      <c r="K61" s="648" t="s">
        <v>12</v>
      </c>
      <c r="L61" s="648"/>
      <c r="M61" s="648"/>
      <c r="N61" s="648" t="s">
        <v>13</v>
      </c>
      <c r="O61" s="648"/>
      <c r="P61" s="648"/>
    </row>
    <row r="62" spans="1:16" ht="13.5" thickBot="1">
      <c r="A62" s="156" t="s">
        <v>14</v>
      </c>
      <c r="B62" s="152"/>
      <c r="C62" s="152"/>
      <c r="D62" s="152"/>
      <c r="E62" s="208" t="s">
        <v>15</v>
      </c>
      <c r="F62" s="208" t="s">
        <v>16</v>
      </c>
      <c r="G62" s="208" t="s">
        <v>17</v>
      </c>
      <c r="H62" s="208" t="s">
        <v>15</v>
      </c>
      <c r="I62" s="208" t="s">
        <v>16</v>
      </c>
      <c r="J62" s="208" t="s">
        <v>17</v>
      </c>
      <c r="K62" s="208" t="s">
        <v>15</v>
      </c>
      <c r="L62" s="208" t="s">
        <v>16</v>
      </c>
      <c r="M62" s="208" t="s">
        <v>17</v>
      </c>
      <c r="N62" s="208" t="s">
        <v>15</v>
      </c>
      <c r="O62" s="153" t="s">
        <v>16</v>
      </c>
      <c r="P62" s="208" t="s">
        <v>17</v>
      </c>
    </row>
    <row r="63" spans="1:16" ht="12.75">
      <c r="A63" s="270" t="s">
        <v>24</v>
      </c>
      <c r="B63" s="224" t="s">
        <v>82</v>
      </c>
      <c r="C63" s="277" t="s">
        <v>83</v>
      </c>
      <c r="D63" s="271"/>
      <c r="E63" s="199">
        <v>11</v>
      </c>
      <c r="F63" s="308">
        <v>17</v>
      </c>
      <c r="G63" s="308">
        <f>SUM(E63:F63)</f>
        <v>28</v>
      </c>
      <c r="H63" s="308">
        <v>10</v>
      </c>
      <c r="I63" s="308">
        <v>18</v>
      </c>
      <c r="J63" s="308">
        <f>SUM(H63:I63)</f>
        <v>28</v>
      </c>
      <c r="K63" s="308">
        <v>97</v>
      </c>
      <c r="L63" s="308">
        <v>143</v>
      </c>
      <c r="M63" s="308">
        <f>SUM(K63:L63)</f>
        <v>240</v>
      </c>
      <c r="N63" s="308">
        <f>SUM(H63,K63)</f>
        <v>107</v>
      </c>
      <c r="O63" s="36">
        <f>SUM(I63,L63)</f>
        <v>161</v>
      </c>
      <c r="P63" s="416">
        <f>SUM(N63:O63)</f>
        <v>268</v>
      </c>
    </row>
    <row r="64" spans="1:16" ht="12.75">
      <c r="A64" s="226" t="s">
        <v>147</v>
      </c>
      <c r="B64" s="283" t="s">
        <v>84</v>
      </c>
      <c r="C64" s="5" t="s">
        <v>83</v>
      </c>
      <c r="D64" s="272"/>
      <c r="E64" s="182">
        <v>0</v>
      </c>
      <c r="F64" s="37">
        <v>0</v>
      </c>
      <c r="G64" s="37">
        <f aca="true" t="shared" si="22" ref="G64:G79">SUM(E64:F64)</f>
        <v>0</v>
      </c>
      <c r="H64" s="37">
        <v>3</v>
      </c>
      <c r="I64" s="37">
        <v>7</v>
      </c>
      <c r="J64" s="37">
        <f>SUM(H64:I64)</f>
        <v>10</v>
      </c>
      <c r="K64" s="37">
        <v>43</v>
      </c>
      <c r="L64" s="37">
        <v>39</v>
      </c>
      <c r="M64" s="37">
        <f aca="true" t="shared" si="23" ref="M64:M79">SUM(K64:L64)</f>
        <v>82</v>
      </c>
      <c r="N64" s="37">
        <f aca="true" t="shared" si="24" ref="N64:O78">SUM(H64,K64)</f>
        <v>46</v>
      </c>
      <c r="O64" s="37">
        <f>SUM(I64,L64)</f>
        <v>46</v>
      </c>
      <c r="P64" s="417">
        <f aca="true" t="shared" si="25" ref="P64:P79">SUM(N64:O64)</f>
        <v>92</v>
      </c>
    </row>
    <row r="65" spans="1:16" ht="12.75">
      <c r="A65" s="226" t="s">
        <v>18</v>
      </c>
      <c r="B65" s="283" t="s">
        <v>84</v>
      </c>
      <c r="C65" s="5" t="s">
        <v>83</v>
      </c>
      <c r="D65" s="272"/>
      <c r="E65" s="182">
        <v>12</v>
      </c>
      <c r="F65" s="37">
        <v>23</v>
      </c>
      <c r="G65" s="37">
        <f t="shared" si="22"/>
        <v>35</v>
      </c>
      <c r="H65" s="37">
        <v>34</v>
      </c>
      <c r="I65" s="37">
        <v>38</v>
      </c>
      <c r="J65" s="37">
        <f aca="true" t="shared" si="26" ref="J65:J79">SUM(H65:I65)</f>
        <v>72</v>
      </c>
      <c r="K65" s="37">
        <v>201</v>
      </c>
      <c r="L65" s="37">
        <v>215</v>
      </c>
      <c r="M65" s="37">
        <f t="shared" si="23"/>
        <v>416</v>
      </c>
      <c r="N65" s="37">
        <f t="shared" si="24"/>
        <v>235</v>
      </c>
      <c r="O65" s="37">
        <f t="shared" si="24"/>
        <v>253</v>
      </c>
      <c r="P65" s="417">
        <f t="shared" si="25"/>
        <v>488</v>
      </c>
    </row>
    <row r="66" spans="1:16" ht="12.75">
      <c r="A66" s="22" t="s">
        <v>85</v>
      </c>
      <c r="B66" s="283" t="s">
        <v>84</v>
      </c>
      <c r="C66" s="126" t="s">
        <v>83</v>
      </c>
      <c r="D66" s="131"/>
      <c r="E66" s="185">
        <v>10</v>
      </c>
      <c r="F66" s="37">
        <v>6</v>
      </c>
      <c r="G66" s="37">
        <f t="shared" si="22"/>
        <v>16</v>
      </c>
      <c r="H66" s="37">
        <v>14</v>
      </c>
      <c r="I66" s="37">
        <v>6</v>
      </c>
      <c r="J66" s="37">
        <f t="shared" si="26"/>
        <v>20</v>
      </c>
      <c r="K66" s="37">
        <v>81</v>
      </c>
      <c r="L66" s="37">
        <v>93</v>
      </c>
      <c r="M66" s="37">
        <f>SUM(K66:L66)</f>
        <v>174</v>
      </c>
      <c r="N66" s="37">
        <f t="shared" si="24"/>
        <v>95</v>
      </c>
      <c r="O66" s="37">
        <f t="shared" si="24"/>
        <v>99</v>
      </c>
      <c r="P66" s="417">
        <f t="shared" si="25"/>
        <v>194</v>
      </c>
    </row>
    <row r="67" spans="1:16" ht="12.75">
      <c r="A67" s="226" t="s">
        <v>223</v>
      </c>
      <c r="B67" s="283" t="s">
        <v>84</v>
      </c>
      <c r="C67" s="5" t="s">
        <v>83</v>
      </c>
      <c r="D67" s="272"/>
      <c r="E67" s="182">
        <v>0</v>
      </c>
      <c r="F67" s="37">
        <v>0</v>
      </c>
      <c r="G67" s="37">
        <f t="shared" si="22"/>
        <v>0</v>
      </c>
      <c r="H67" s="37">
        <v>0</v>
      </c>
      <c r="I67" s="37">
        <v>0</v>
      </c>
      <c r="J67" s="37">
        <f t="shared" si="26"/>
        <v>0</v>
      </c>
      <c r="K67" s="37">
        <v>70</v>
      </c>
      <c r="L67" s="37">
        <v>137</v>
      </c>
      <c r="M67" s="37">
        <f t="shared" si="23"/>
        <v>207</v>
      </c>
      <c r="N67" s="37">
        <f t="shared" si="24"/>
        <v>70</v>
      </c>
      <c r="O67" s="37">
        <f t="shared" si="24"/>
        <v>137</v>
      </c>
      <c r="P67" s="417">
        <f t="shared" si="25"/>
        <v>207</v>
      </c>
    </row>
    <row r="68" spans="1:16" ht="12.75">
      <c r="A68" s="226" t="s">
        <v>22</v>
      </c>
      <c r="B68" s="283" t="s">
        <v>84</v>
      </c>
      <c r="C68" s="5" t="s">
        <v>83</v>
      </c>
      <c r="D68" s="272"/>
      <c r="E68" s="185">
        <v>4</v>
      </c>
      <c r="F68" s="37">
        <v>20</v>
      </c>
      <c r="G68" s="37">
        <f t="shared" si="22"/>
        <v>24</v>
      </c>
      <c r="H68" s="37">
        <v>11</v>
      </c>
      <c r="I68" s="37">
        <v>34</v>
      </c>
      <c r="J68" s="37">
        <f t="shared" si="26"/>
        <v>45</v>
      </c>
      <c r="K68" s="37">
        <v>21</v>
      </c>
      <c r="L68" s="37">
        <v>72</v>
      </c>
      <c r="M68" s="37">
        <f t="shared" si="23"/>
        <v>93</v>
      </c>
      <c r="N68" s="37">
        <f t="shared" si="24"/>
        <v>32</v>
      </c>
      <c r="O68" s="37">
        <f t="shared" si="24"/>
        <v>106</v>
      </c>
      <c r="P68" s="417">
        <f t="shared" si="25"/>
        <v>138</v>
      </c>
    </row>
    <row r="69" spans="1:16" ht="12.75">
      <c r="A69" s="226" t="s">
        <v>205</v>
      </c>
      <c r="B69" s="17" t="s">
        <v>167</v>
      </c>
      <c r="C69" s="5" t="s">
        <v>83</v>
      </c>
      <c r="D69" s="272"/>
      <c r="E69" s="185">
        <v>106</v>
      </c>
      <c r="F69" s="37">
        <v>114</v>
      </c>
      <c r="G69" s="37">
        <f t="shared" si="22"/>
        <v>220</v>
      </c>
      <c r="H69" s="37">
        <v>48</v>
      </c>
      <c r="I69" s="37">
        <v>38</v>
      </c>
      <c r="J69" s="37">
        <f t="shared" si="26"/>
        <v>86</v>
      </c>
      <c r="K69" s="37">
        <v>173</v>
      </c>
      <c r="L69" s="37">
        <v>179</v>
      </c>
      <c r="M69" s="37">
        <f t="shared" si="23"/>
        <v>352</v>
      </c>
      <c r="N69" s="37">
        <f t="shared" si="24"/>
        <v>221</v>
      </c>
      <c r="O69" s="37">
        <f t="shared" si="24"/>
        <v>217</v>
      </c>
      <c r="P69" s="417">
        <f t="shared" si="25"/>
        <v>438</v>
      </c>
    </row>
    <row r="70" spans="1:16" ht="12.75">
      <c r="A70" s="226" t="s">
        <v>21</v>
      </c>
      <c r="B70" s="17" t="s">
        <v>253</v>
      </c>
      <c r="C70" s="5" t="s">
        <v>83</v>
      </c>
      <c r="D70" s="272"/>
      <c r="E70" s="182">
        <v>24</v>
      </c>
      <c r="F70" s="37">
        <v>23</v>
      </c>
      <c r="G70" s="37">
        <f t="shared" si="22"/>
        <v>47</v>
      </c>
      <c r="H70" s="37">
        <v>47</v>
      </c>
      <c r="I70" s="37">
        <v>47</v>
      </c>
      <c r="J70" s="37">
        <f t="shared" si="26"/>
        <v>94</v>
      </c>
      <c r="K70" s="37">
        <v>254</v>
      </c>
      <c r="L70" s="37">
        <v>304</v>
      </c>
      <c r="M70" s="37">
        <f t="shared" si="23"/>
        <v>558</v>
      </c>
      <c r="N70" s="37">
        <f t="shared" si="24"/>
        <v>301</v>
      </c>
      <c r="O70" s="37">
        <f t="shared" si="24"/>
        <v>351</v>
      </c>
      <c r="P70" s="417">
        <f t="shared" si="25"/>
        <v>652</v>
      </c>
    </row>
    <row r="71" spans="1:16" ht="12.75">
      <c r="A71" s="226" t="s">
        <v>23</v>
      </c>
      <c r="B71" s="17" t="s">
        <v>253</v>
      </c>
      <c r="C71" s="5" t="s">
        <v>83</v>
      </c>
      <c r="D71" s="272"/>
      <c r="E71" s="182">
        <v>10</v>
      </c>
      <c r="F71" s="37">
        <v>4</v>
      </c>
      <c r="G71" s="37">
        <f t="shared" si="22"/>
        <v>14</v>
      </c>
      <c r="H71" s="37">
        <v>15</v>
      </c>
      <c r="I71" s="37">
        <v>7</v>
      </c>
      <c r="J71" s="37">
        <f t="shared" si="26"/>
        <v>22</v>
      </c>
      <c r="K71" s="37">
        <v>166</v>
      </c>
      <c r="L71" s="37">
        <v>38</v>
      </c>
      <c r="M71" s="37">
        <f t="shared" si="23"/>
        <v>204</v>
      </c>
      <c r="N71" s="37">
        <f t="shared" si="24"/>
        <v>181</v>
      </c>
      <c r="O71" s="37">
        <f t="shared" si="24"/>
        <v>45</v>
      </c>
      <c r="P71" s="417">
        <f t="shared" si="25"/>
        <v>226</v>
      </c>
    </row>
    <row r="72" spans="1:16" ht="12.75">
      <c r="A72" s="565" t="s">
        <v>87</v>
      </c>
      <c r="B72" s="566" t="s">
        <v>88</v>
      </c>
      <c r="C72" s="567" t="s">
        <v>89</v>
      </c>
      <c r="D72" s="568"/>
      <c r="E72" s="168">
        <v>24</v>
      </c>
      <c r="F72" s="37">
        <v>8</v>
      </c>
      <c r="G72" s="37">
        <f>SUM(E72:F72)</f>
        <v>32</v>
      </c>
      <c r="H72" s="37">
        <v>25</v>
      </c>
      <c r="I72" s="37">
        <v>7</v>
      </c>
      <c r="J72" s="37">
        <f>SUM(H72:I72)</f>
        <v>32</v>
      </c>
      <c r="K72" s="37">
        <v>381</v>
      </c>
      <c r="L72" s="37">
        <v>88</v>
      </c>
      <c r="M72" s="37">
        <f t="shared" si="23"/>
        <v>469</v>
      </c>
      <c r="N72" s="37">
        <f t="shared" si="24"/>
        <v>406</v>
      </c>
      <c r="O72" s="37">
        <f t="shared" si="24"/>
        <v>95</v>
      </c>
      <c r="P72" s="417">
        <f t="shared" si="25"/>
        <v>501</v>
      </c>
    </row>
    <row r="73" spans="1:16" ht="12.75">
      <c r="A73" s="22" t="s">
        <v>90</v>
      </c>
      <c r="B73" s="18" t="s">
        <v>88</v>
      </c>
      <c r="C73" s="126" t="s">
        <v>89</v>
      </c>
      <c r="D73" s="131"/>
      <c r="E73" s="185">
        <v>0</v>
      </c>
      <c r="F73" s="37">
        <v>0</v>
      </c>
      <c r="G73" s="37">
        <f>SUM(E73:F73)</f>
        <v>0</v>
      </c>
      <c r="H73" s="37">
        <v>0</v>
      </c>
      <c r="I73" s="37">
        <v>0</v>
      </c>
      <c r="J73" s="37">
        <f t="shared" si="26"/>
        <v>0</v>
      </c>
      <c r="K73" s="37">
        <v>85</v>
      </c>
      <c r="L73" s="37">
        <v>26</v>
      </c>
      <c r="M73" s="37">
        <f t="shared" si="23"/>
        <v>111</v>
      </c>
      <c r="N73" s="37">
        <f>SUM(H73,K73)</f>
        <v>85</v>
      </c>
      <c r="O73" s="37">
        <f>SUM(I73,L73)</f>
        <v>26</v>
      </c>
      <c r="P73" s="417">
        <f t="shared" si="25"/>
        <v>111</v>
      </c>
    </row>
    <row r="74" spans="1:16" ht="12.75">
      <c r="A74" s="226" t="s">
        <v>91</v>
      </c>
      <c r="B74" s="17" t="s">
        <v>92</v>
      </c>
      <c r="C74" s="5" t="s">
        <v>83</v>
      </c>
      <c r="D74" s="272">
        <v>41</v>
      </c>
      <c r="E74" s="182">
        <v>35</v>
      </c>
      <c r="F74" s="37">
        <v>42</v>
      </c>
      <c r="G74" s="37">
        <f>SUM(E74:F74)</f>
        <v>77</v>
      </c>
      <c r="H74" s="37">
        <v>22</v>
      </c>
      <c r="I74" s="37">
        <v>43</v>
      </c>
      <c r="J74" s="37">
        <f t="shared" si="26"/>
        <v>65</v>
      </c>
      <c r="K74" s="37">
        <v>192</v>
      </c>
      <c r="L74" s="37">
        <v>191</v>
      </c>
      <c r="M74" s="37">
        <f>SUM(K74:L74)</f>
        <v>383</v>
      </c>
      <c r="N74" s="37">
        <f t="shared" si="24"/>
        <v>214</v>
      </c>
      <c r="O74" s="37">
        <f t="shared" si="24"/>
        <v>234</v>
      </c>
      <c r="P74" s="417">
        <f t="shared" si="25"/>
        <v>448</v>
      </c>
    </row>
    <row r="75" spans="1:16" ht="11.25" customHeight="1">
      <c r="A75" s="276" t="s">
        <v>91</v>
      </c>
      <c r="B75" s="136" t="s">
        <v>222</v>
      </c>
      <c r="C75" s="137" t="s">
        <v>192</v>
      </c>
      <c r="D75" s="163"/>
      <c r="E75" s="186">
        <v>21</v>
      </c>
      <c r="F75" s="37">
        <v>25</v>
      </c>
      <c r="G75" s="37">
        <f t="shared" si="22"/>
        <v>46</v>
      </c>
      <c r="H75" s="37">
        <v>16</v>
      </c>
      <c r="I75" s="37">
        <v>23</v>
      </c>
      <c r="J75" s="37">
        <f t="shared" si="26"/>
        <v>39</v>
      </c>
      <c r="K75" s="37">
        <v>117</v>
      </c>
      <c r="L75" s="37">
        <v>121</v>
      </c>
      <c r="M75" s="37">
        <f t="shared" si="23"/>
        <v>238</v>
      </c>
      <c r="N75" s="37">
        <f t="shared" si="24"/>
        <v>133</v>
      </c>
      <c r="O75" s="37">
        <f t="shared" si="24"/>
        <v>144</v>
      </c>
      <c r="P75" s="417">
        <f t="shared" si="25"/>
        <v>277</v>
      </c>
    </row>
    <row r="76" spans="1:16" ht="11.25" customHeight="1">
      <c r="A76" s="278" t="s">
        <v>93</v>
      </c>
      <c r="B76" s="136" t="s">
        <v>211</v>
      </c>
      <c r="C76" s="137" t="s">
        <v>83</v>
      </c>
      <c r="D76" s="163"/>
      <c r="E76" s="186">
        <v>0</v>
      </c>
      <c r="F76" s="37">
        <v>0</v>
      </c>
      <c r="G76" s="37">
        <f t="shared" si="22"/>
        <v>0</v>
      </c>
      <c r="H76" s="37">
        <v>0</v>
      </c>
      <c r="I76" s="37">
        <v>0</v>
      </c>
      <c r="J76" s="37">
        <f t="shared" si="26"/>
        <v>0</v>
      </c>
      <c r="K76" s="37">
        <v>22</v>
      </c>
      <c r="L76" s="37">
        <v>19</v>
      </c>
      <c r="M76" s="37">
        <f t="shared" si="23"/>
        <v>41</v>
      </c>
      <c r="N76" s="37">
        <f t="shared" si="24"/>
        <v>22</v>
      </c>
      <c r="O76" s="37">
        <f t="shared" si="24"/>
        <v>19</v>
      </c>
      <c r="P76" s="417">
        <f t="shared" si="25"/>
        <v>41</v>
      </c>
    </row>
    <row r="77" spans="1:16" ht="12.75">
      <c r="A77" s="276" t="s">
        <v>94</v>
      </c>
      <c r="B77" s="279" t="s">
        <v>211</v>
      </c>
      <c r="C77" s="137" t="s">
        <v>83</v>
      </c>
      <c r="D77" s="163"/>
      <c r="E77" s="186">
        <v>10</v>
      </c>
      <c r="F77" s="37">
        <v>9</v>
      </c>
      <c r="G77" s="37">
        <f>SUM(E77:F77)</f>
        <v>19</v>
      </c>
      <c r="H77" s="37">
        <v>10</v>
      </c>
      <c r="I77" s="37">
        <v>10</v>
      </c>
      <c r="J77" s="37">
        <f t="shared" si="26"/>
        <v>20</v>
      </c>
      <c r="K77" s="37">
        <v>84</v>
      </c>
      <c r="L77" s="37">
        <v>78</v>
      </c>
      <c r="M77" s="37">
        <f t="shared" si="23"/>
        <v>162</v>
      </c>
      <c r="N77" s="37">
        <f t="shared" si="24"/>
        <v>94</v>
      </c>
      <c r="O77" s="37">
        <f t="shared" si="24"/>
        <v>88</v>
      </c>
      <c r="P77" s="417">
        <f t="shared" si="25"/>
        <v>182</v>
      </c>
    </row>
    <row r="78" spans="1:16" ht="10.5" customHeight="1">
      <c r="A78" s="226" t="s">
        <v>161</v>
      </c>
      <c r="B78" s="569" t="s">
        <v>160</v>
      </c>
      <c r="C78" s="5" t="s">
        <v>83</v>
      </c>
      <c r="D78" s="272"/>
      <c r="E78" s="182">
        <v>19</v>
      </c>
      <c r="F78" s="37">
        <v>35</v>
      </c>
      <c r="G78" s="37">
        <f t="shared" si="22"/>
        <v>54</v>
      </c>
      <c r="H78" s="37">
        <v>30</v>
      </c>
      <c r="I78" s="37">
        <v>54</v>
      </c>
      <c r="J78" s="37">
        <f t="shared" si="26"/>
        <v>84</v>
      </c>
      <c r="K78" s="37">
        <v>134</v>
      </c>
      <c r="L78" s="37">
        <v>339</v>
      </c>
      <c r="M78" s="37">
        <f t="shared" si="23"/>
        <v>473</v>
      </c>
      <c r="N78" s="37">
        <f t="shared" si="24"/>
        <v>164</v>
      </c>
      <c r="O78" s="37">
        <f t="shared" si="24"/>
        <v>393</v>
      </c>
      <c r="P78" s="417">
        <f t="shared" si="25"/>
        <v>557</v>
      </c>
    </row>
    <row r="79" spans="1:16" ht="13.5" thickBot="1">
      <c r="A79" s="22" t="s">
        <v>184</v>
      </c>
      <c r="B79" s="280" t="s">
        <v>160</v>
      </c>
      <c r="C79" s="126" t="s">
        <v>83</v>
      </c>
      <c r="D79" s="131"/>
      <c r="E79" s="389">
        <v>0</v>
      </c>
      <c r="F79" s="45">
        <v>0</v>
      </c>
      <c r="G79" s="25">
        <f t="shared" si="22"/>
        <v>0</v>
      </c>
      <c r="H79" s="45">
        <v>0</v>
      </c>
      <c r="I79" s="45">
        <v>0</v>
      </c>
      <c r="J79" s="36">
        <f t="shared" si="26"/>
        <v>0</v>
      </c>
      <c r="K79" s="45">
        <v>1</v>
      </c>
      <c r="L79" s="45">
        <v>0</v>
      </c>
      <c r="M79" s="36">
        <f t="shared" si="23"/>
        <v>1</v>
      </c>
      <c r="N79" s="25">
        <f>SUM(H79,K79)</f>
        <v>1</v>
      </c>
      <c r="O79" s="53">
        <f>SUM(I79,L79)</f>
        <v>0</v>
      </c>
      <c r="P79" s="418">
        <f t="shared" si="25"/>
        <v>1</v>
      </c>
    </row>
    <row r="80" spans="1:16" ht="12.75" customHeight="1" thickBot="1">
      <c r="A80" s="659" t="s">
        <v>32</v>
      </c>
      <c r="B80" s="659"/>
      <c r="C80" s="659"/>
      <c r="D80" s="616"/>
      <c r="E80" s="159">
        <f>SUM(E63:E79)</f>
        <v>286</v>
      </c>
      <c r="F80" s="159">
        <f aca="true" t="shared" si="27" ref="F80:P80">SUM(F63:F79)</f>
        <v>326</v>
      </c>
      <c r="G80" s="159">
        <f t="shared" si="27"/>
        <v>612</v>
      </c>
      <c r="H80" s="159">
        <f t="shared" si="27"/>
        <v>285</v>
      </c>
      <c r="I80" s="159">
        <f t="shared" si="27"/>
        <v>332</v>
      </c>
      <c r="J80" s="159">
        <f t="shared" si="27"/>
        <v>617</v>
      </c>
      <c r="K80" s="159">
        <f t="shared" si="27"/>
        <v>2122</v>
      </c>
      <c r="L80" s="159">
        <f>SUM(L63:L79)</f>
        <v>2082</v>
      </c>
      <c r="M80" s="159">
        <f t="shared" si="27"/>
        <v>4204</v>
      </c>
      <c r="N80" s="159">
        <f t="shared" si="27"/>
        <v>2407</v>
      </c>
      <c r="O80" s="159">
        <f t="shared" si="27"/>
        <v>2414</v>
      </c>
      <c r="P80" s="159">
        <f t="shared" si="27"/>
        <v>4821</v>
      </c>
    </row>
    <row r="81" spans="1:16" ht="12.75" customHeight="1">
      <c r="A81" s="63"/>
      <c r="B81" s="63"/>
      <c r="C81" s="63"/>
      <c r="D81" s="63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1:16" ht="12.75" customHeight="1" thickBot="1">
      <c r="A82" s="63"/>
      <c r="B82" s="63"/>
      <c r="C82" s="63"/>
      <c r="D82" s="63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1:16" ht="13.5" thickBot="1">
      <c r="A83" s="629" t="s">
        <v>103</v>
      </c>
      <c r="B83" s="629"/>
      <c r="C83" s="629"/>
      <c r="D83" s="629"/>
      <c r="E83" s="629"/>
      <c r="F83" s="629"/>
      <c r="G83" s="629"/>
      <c r="H83" s="660" t="s">
        <v>6</v>
      </c>
      <c r="I83" s="660"/>
      <c r="J83" s="660"/>
      <c r="K83" s="660"/>
      <c r="L83" s="660"/>
      <c r="M83" s="660"/>
      <c r="N83" s="660"/>
      <c r="O83" s="660"/>
      <c r="P83" s="660"/>
    </row>
    <row r="84" spans="1:16" ht="13.5" thickBot="1">
      <c r="A84" s="156" t="s">
        <v>7</v>
      </c>
      <c r="B84" s="356" t="s">
        <v>49</v>
      </c>
      <c r="C84" s="261" t="s">
        <v>9</v>
      </c>
      <c r="D84" s="181"/>
      <c r="E84" s="636" t="s">
        <v>10</v>
      </c>
      <c r="F84" s="636"/>
      <c r="G84" s="636"/>
      <c r="H84" s="637" t="s">
        <v>11</v>
      </c>
      <c r="I84" s="636"/>
      <c r="J84" s="636"/>
      <c r="K84" s="636" t="s">
        <v>12</v>
      </c>
      <c r="L84" s="636"/>
      <c r="M84" s="636"/>
      <c r="N84" s="636" t="s">
        <v>13</v>
      </c>
      <c r="O84" s="636"/>
      <c r="P84" s="636"/>
    </row>
    <row r="85" spans="1:16" ht="13.5" thickBot="1">
      <c r="A85" s="151" t="s">
        <v>14</v>
      </c>
      <c r="B85" s="152"/>
      <c r="C85" s="152"/>
      <c r="D85" s="181"/>
      <c r="E85" s="153" t="s">
        <v>15</v>
      </c>
      <c r="F85" s="153" t="s">
        <v>16</v>
      </c>
      <c r="G85" s="153" t="s">
        <v>17</v>
      </c>
      <c r="H85" s="153" t="s">
        <v>15</v>
      </c>
      <c r="I85" s="153" t="s">
        <v>16</v>
      </c>
      <c r="J85" s="153" t="s">
        <v>17</v>
      </c>
      <c r="K85" s="153" t="s">
        <v>15</v>
      </c>
      <c r="L85" s="153" t="s">
        <v>16</v>
      </c>
      <c r="M85" s="153" t="s">
        <v>17</v>
      </c>
      <c r="N85" s="153" t="s">
        <v>15</v>
      </c>
      <c r="O85" s="153" t="s">
        <v>16</v>
      </c>
      <c r="P85" s="153" t="s">
        <v>17</v>
      </c>
    </row>
    <row r="86" spans="1:16" ht="12.75">
      <c r="A86" s="135" t="s">
        <v>163</v>
      </c>
      <c r="B86" s="28" t="s">
        <v>105</v>
      </c>
      <c r="C86" s="137" t="s">
        <v>106</v>
      </c>
      <c r="D86" s="193"/>
      <c r="E86" s="467">
        <v>0</v>
      </c>
      <c r="F86" s="15">
        <v>0</v>
      </c>
      <c r="G86" s="15">
        <f>SUM(E86:F86)</f>
        <v>0</v>
      </c>
      <c r="H86" s="12">
        <v>0</v>
      </c>
      <c r="I86" s="12">
        <v>0</v>
      </c>
      <c r="J86" s="12">
        <f>SUM(H86:I86)</f>
        <v>0</v>
      </c>
      <c r="K86" s="12">
        <v>0</v>
      </c>
      <c r="L86" s="12">
        <v>0</v>
      </c>
      <c r="M86" s="12">
        <f>SUM(K86:L86)</f>
        <v>0</v>
      </c>
      <c r="N86" s="12">
        <f>SUM(H86,K86)</f>
        <v>0</v>
      </c>
      <c r="O86" s="12">
        <f>SUM(I86,L86)</f>
        <v>0</v>
      </c>
      <c r="P86" s="468">
        <f>SUM(N86:O86)</f>
        <v>0</v>
      </c>
    </row>
    <row r="87" spans="1:16" ht="13.5" thickBot="1">
      <c r="A87" s="11" t="s">
        <v>104</v>
      </c>
      <c r="B87" s="40" t="s">
        <v>105</v>
      </c>
      <c r="C87" s="473" t="s">
        <v>106</v>
      </c>
      <c r="D87" s="9"/>
      <c r="E87" s="570">
        <v>13</v>
      </c>
      <c r="F87" s="91">
        <v>2</v>
      </c>
      <c r="G87" s="91">
        <f>SUM(E87:F87)</f>
        <v>15</v>
      </c>
      <c r="H87" s="19">
        <v>13</v>
      </c>
      <c r="I87" s="19">
        <v>2</v>
      </c>
      <c r="J87" s="12">
        <f>SUM(H87:I87)</f>
        <v>15</v>
      </c>
      <c r="K87" s="19">
        <v>324</v>
      </c>
      <c r="L87" s="19">
        <v>57</v>
      </c>
      <c r="M87" s="91">
        <f>SUM(K87:L87)</f>
        <v>381</v>
      </c>
      <c r="N87" s="19">
        <f>SUM(H87,K87)</f>
        <v>337</v>
      </c>
      <c r="O87" s="19">
        <f>SUM(I87,L87)</f>
        <v>59</v>
      </c>
      <c r="P87" s="161">
        <f>SUM(N87:O87)</f>
        <v>396</v>
      </c>
    </row>
    <row r="88" spans="1:16" ht="13.5" thickBot="1">
      <c r="A88" s="661" t="s">
        <v>32</v>
      </c>
      <c r="B88" s="661"/>
      <c r="C88" s="661"/>
      <c r="D88" s="662"/>
      <c r="E88" s="155">
        <f>SUM(E86:E87)</f>
        <v>13</v>
      </c>
      <c r="F88" s="155">
        <f aca="true" t="shared" si="28" ref="F88:P88">SUM(F86:F87)</f>
        <v>2</v>
      </c>
      <c r="G88" s="155">
        <f t="shared" si="28"/>
        <v>15</v>
      </c>
      <c r="H88" s="155">
        <f t="shared" si="28"/>
        <v>13</v>
      </c>
      <c r="I88" s="155">
        <f t="shared" si="28"/>
        <v>2</v>
      </c>
      <c r="J88" s="155">
        <f t="shared" si="28"/>
        <v>15</v>
      </c>
      <c r="K88" s="155">
        <f t="shared" si="28"/>
        <v>324</v>
      </c>
      <c r="L88" s="155">
        <f t="shared" si="28"/>
        <v>57</v>
      </c>
      <c r="M88" s="155">
        <f t="shared" si="28"/>
        <v>381</v>
      </c>
      <c r="N88" s="155">
        <f>SUM(N86:N87)</f>
        <v>337</v>
      </c>
      <c r="O88" s="155">
        <f>SUM(O86:O87)</f>
        <v>59</v>
      </c>
      <c r="P88" s="155">
        <f t="shared" si="28"/>
        <v>396</v>
      </c>
    </row>
    <row r="89" spans="1:16" ht="12.75">
      <c r="A89" s="74"/>
      <c r="B89" s="74"/>
      <c r="C89" s="74"/>
      <c r="D89" s="7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</row>
    <row r="90" spans="1:16" ht="12.75">
      <c r="A90" s="74"/>
      <c r="B90" s="74"/>
      <c r="C90" s="74"/>
      <c r="D90" s="7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</row>
    <row r="91" spans="1:16" ht="18" customHeight="1" thickBot="1">
      <c r="A91" s="74"/>
      <c r="B91" s="74"/>
      <c r="C91" s="74"/>
      <c r="D91" s="7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1:16" ht="11.25" customHeight="1" thickBot="1">
      <c r="A92" s="645" t="s">
        <v>108</v>
      </c>
      <c r="B92" s="646"/>
      <c r="C92" s="646"/>
      <c r="D92" s="646"/>
      <c r="E92" s="646"/>
      <c r="F92" s="646"/>
      <c r="G92" s="646"/>
      <c r="H92" s="639" t="s">
        <v>6</v>
      </c>
      <c r="I92" s="639"/>
      <c r="J92" s="639"/>
      <c r="K92" s="639"/>
      <c r="L92" s="639"/>
      <c r="M92" s="639"/>
      <c r="N92" s="639"/>
      <c r="O92" s="639"/>
      <c r="P92" s="640"/>
    </row>
    <row r="93" spans="1:16" ht="13.5" thickBot="1">
      <c r="A93" s="357" t="s">
        <v>7</v>
      </c>
      <c r="B93" s="358" t="s">
        <v>49</v>
      </c>
      <c r="C93" s="357" t="s">
        <v>9</v>
      </c>
      <c r="D93" s="294"/>
      <c r="E93" s="670" t="s">
        <v>10</v>
      </c>
      <c r="F93" s="670"/>
      <c r="G93" s="670"/>
      <c r="H93" s="671" t="s">
        <v>11</v>
      </c>
      <c r="I93" s="670"/>
      <c r="J93" s="670"/>
      <c r="K93" s="670" t="s">
        <v>12</v>
      </c>
      <c r="L93" s="670"/>
      <c r="M93" s="670"/>
      <c r="N93" s="670" t="s">
        <v>13</v>
      </c>
      <c r="O93" s="670"/>
      <c r="P93" s="670"/>
    </row>
    <row r="94" spans="1:16" ht="11.25" customHeight="1" thickBot="1">
      <c r="A94" s="261" t="s">
        <v>14</v>
      </c>
      <c r="B94" s="240"/>
      <c r="C94" s="240"/>
      <c r="D94" s="239"/>
      <c r="E94" s="241" t="s">
        <v>15</v>
      </c>
      <c r="F94" s="241" t="s">
        <v>16</v>
      </c>
      <c r="G94" s="241" t="s">
        <v>17</v>
      </c>
      <c r="H94" s="241" t="s">
        <v>15</v>
      </c>
      <c r="I94" s="241" t="s">
        <v>16</v>
      </c>
      <c r="J94" s="241" t="s">
        <v>17</v>
      </c>
      <c r="K94" s="241" t="s">
        <v>15</v>
      </c>
      <c r="L94" s="241" t="s">
        <v>16</v>
      </c>
      <c r="M94" s="241" t="s">
        <v>17</v>
      </c>
      <c r="N94" s="241" t="s">
        <v>15</v>
      </c>
      <c r="O94" s="241" t="s">
        <v>16</v>
      </c>
      <c r="P94" s="241" t="s">
        <v>17</v>
      </c>
    </row>
    <row r="95" spans="1:53" s="472" customFormat="1" ht="12.75">
      <c r="A95" s="31" t="s">
        <v>109</v>
      </c>
      <c r="B95" s="32" t="s">
        <v>80</v>
      </c>
      <c r="C95" s="7" t="s">
        <v>20</v>
      </c>
      <c r="D95" s="393"/>
      <c r="E95" s="110">
        <v>0</v>
      </c>
      <c r="F95" s="35">
        <v>0</v>
      </c>
      <c r="G95" s="35">
        <f>SUM(E95:F95)</f>
        <v>0</v>
      </c>
      <c r="H95" s="35">
        <v>0</v>
      </c>
      <c r="I95" s="35">
        <v>0</v>
      </c>
      <c r="J95" s="35">
        <f>SUM(H95:I95)</f>
        <v>0</v>
      </c>
      <c r="K95" s="35">
        <v>38</v>
      </c>
      <c r="L95" s="35">
        <v>12</v>
      </c>
      <c r="M95" s="35">
        <f>SUM(K95:L95)</f>
        <v>50</v>
      </c>
      <c r="N95" s="35">
        <f>SUM(H95,K95)</f>
        <v>38</v>
      </c>
      <c r="O95" s="35">
        <f>SUM(I95,L95)</f>
        <v>12</v>
      </c>
      <c r="P95" s="96">
        <f aca="true" t="shared" si="29" ref="P95:P104">SUM(N95:O95)</f>
        <v>50</v>
      </c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</row>
    <row r="96" spans="1:53" s="472" customFormat="1" ht="12.75">
      <c r="A96" s="29" t="s">
        <v>177</v>
      </c>
      <c r="B96" s="30" t="s">
        <v>80</v>
      </c>
      <c r="C96" s="8" t="s">
        <v>20</v>
      </c>
      <c r="D96" s="284"/>
      <c r="E96" s="189">
        <v>0</v>
      </c>
      <c r="F96" s="38">
        <v>0</v>
      </c>
      <c r="G96" s="35">
        <f aca="true" t="shared" si="30" ref="G96:G104">SUM(E96:F96)</f>
        <v>0</v>
      </c>
      <c r="H96" s="38">
        <v>0</v>
      </c>
      <c r="I96" s="38">
        <v>0</v>
      </c>
      <c r="J96" s="35">
        <f aca="true" t="shared" si="31" ref="J96:J104">SUM(H96:I96)</f>
        <v>0</v>
      </c>
      <c r="K96" s="38">
        <v>1</v>
      </c>
      <c r="L96" s="38">
        <v>0</v>
      </c>
      <c r="M96" s="35">
        <f aca="true" t="shared" si="32" ref="M96:M104">SUM(K96:L96)</f>
        <v>1</v>
      </c>
      <c r="N96" s="38">
        <f>SUM(H96,K96)</f>
        <v>1</v>
      </c>
      <c r="O96" s="38">
        <f>SUM(I96,L96)</f>
        <v>0</v>
      </c>
      <c r="P96" s="96">
        <f t="shared" si="29"/>
        <v>1</v>
      </c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</row>
    <row r="97" spans="1:53" s="472" customFormat="1" ht="22.5">
      <c r="A97" s="571" t="s">
        <v>110</v>
      </c>
      <c r="B97" s="30" t="s">
        <v>80</v>
      </c>
      <c r="C97" s="8" t="s">
        <v>20</v>
      </c>
      <c r="D97" s="284"/>
      <c r="E97" s="189">
        <v>0</v>
      </c>
      <c r="F97" s="38">
        <v>0</v>
      </c>
      <c r="G97" s="35">
        <f t="shared" si="30"/>
        <v>0</v>
      </c>
      <c r="H97" s="38">
        <v>0</v>
      </c>
      <c r="I97" s="38">
        <v>0</v>
      </c>
      <c r="J97" s="35">
        <f>SUM(H97:I97)</f>
        <v>0</v>
      </c>
      <c r="K97" s="38">
        <v>18</v>
      </c>
      <c r="L97" s="38">
        <v>30</v>
      </c>
      <c r="M97" s="35">
        <f>SUM(K97:L97)</f>
        <v>48</v>
      </c>
      <c r="N97" s="38">
        <f>SUM(H97,K97)</f>
        <v>18</v>
      </c>
      <c r="O97" s="38">
        <f aca="true" t="shared" si="33" ref="O97:O104">SUM(I97,L97)</f>
        <v>30</v>
      </c>
      <c r="P97" s="96">
        <f t="shared" si="29"/>
        <v>48</v>
      </c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</row>
    <row r="98" spans="1:53" s="472" customFormat="1" ht="21" customHeight="1">
      <c r="A98" s="572" t="s">
        <v>186</v>
      </c>
      <c r="B98" s="30" t="s">
        <v>80</v>
      </c>
      <c r="C98" s="8" t="s">
        <v>20</v>
      </c>
      <c r="D98" s="284"/>
      <c r="E98" s="189">
        <v>0</v>
      </c>
      <c r="F98" s="38">
        <v>0</v>
      </c>
      <c r="G98" s="35">
        <f>SUM(E98:F98)</f>
        <v>0</v>
      </c>
      <c r="H98" s="38">
        <v>0</v>
      </c>
      <c r="I98" s="38">
        <v>0</v>
      </c>
      <c r="J98" s="35">
        <f t="shared" si="31"/>
        <v>0</v>
      </c>
      <c r="K98" s="38">
        <v>1</v>
      </c>
      <c r="L98" s="38">
        <v>0</v>
      </c>
      <c r="M98" s="35">
        <f t="shared" si="32"/>
        <v>1</v>
      </c>
      <c r="N98" s="38">
        <f aca="true" t="shared" si="34" ref="N98:N103">SUM(H98,K98)</f>
        <v>1</v>
      </c>
      <c r="O98" s="38">
        <f t="shared" si="33"/>
        <v>0</v>
      </c>
      <c r="P98" s="96">
        <f t="shared" si="29"/>
        <v>1</v>
      </c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</row>
    <row r="99" spans="1:53" s="472" customFormat="1" ht="12.75">
      <c r="A99" s="29" t="s">
        <v>185</v>
      </c>
      <c r="B99" s="30" t="s">
        <v>80</v>
      </c>
      <c r="C99" s="8" t="s">
        <v>20</v>
      </c>
      <c r="D99" s="284"/>
      <c r="E99" s="189">
        <v>0</v>
      </c>
      <c r="F99" s="38">
        <v>0</v>
      </c>
      <c r="G99" s="35">
        <f t="shared" si="30"/>
        <v>0</v>
      </c>
      <c r="H99" s="38">
        <v>0</v>
      </c>
      <c r="I99" s="38">
        <v>0</v>
      </c>
      <c r="J99" s="35">
        <f t="shared" si="31"/>
        <v>0</v>
      </c>
      <c r="K99" s="38">
        <v>118</v>
      </c>
      <c r="L99" s="38">
        <v>134</v>
      </c>
      <c r="M99" s="35">
        <f t="shared" si="32"/>
        <v>252</v>
      </c>
      <c r="N99" s="38">
        <f t="shared" si="34"/>
        <v>118</v>
      </c>
      <c r="O99" s="38">
        <f>SUM(I99,L99)</f>
        <v>134</v>
      </c>
      <c r="P99" s="96">
        <f t="shared" si="29"/>
        <v>252</v>
      </c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</row>
    <row r="100" spans="1:53" s="472" customFormat="1" ht="12.75">
      <c r="A100" s="29" t="s">
        <v>162</v>
      </c>
      <c r="B100" s="30" t="s">
        <v>80</v>
      </c>
      <c r="C100" s="8" t="s">
        <v>20</v>
      </c>
      <c r="D100" s="284"/>
      <c r="E100" s="189">
        <v>32</v>
      </c>
      <c r="F100" s="38">
        <v>19</v>
      </c>
      <c r="G100" s="35">
        <f t="shared" si="30"/>
        <v>51</v>
      </c>
      <c r="H100" s="38">
        <v>51</v>
      </c>
      <c r="I100" s="38">
        <v>37</v>
      </c>
      <c r="J100" s="35">
        <f t="shared" si="31"/>
        <v>88</v>
      </c>
      <c r="K100" s="38">
        <v>194</v>
      </c>
      <c r="L100" s="38">
        <v>193</v>
      </c>
      <c r="M100" s="35">
        <f t="shared" si="32"/>
        <v>387</v>
      </c>
      <c r="N100" s="38">
        <f>SUM(H100,K100)</f>
        <v>245</v>
      </c>
      <c r="O100" s="38">
        <f t="shared" si="33"/>
        <v>230</v>
      </c>
      <c r="P100" s="96">
        <f t="shared" si="29"/>
        <v>475</v>
      </c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</row>
    <row r="101" spans="1:53" s="472" customFormat="1" ht="22.5">
      <c r="A101" s="446" t="s">
        <v>191</v>
      </c>
      <c r="B101" s="30" t="s">
        <v>80</v>
      </c>
      <c r="C101" s="8" t="s">
        <v>20</v>
      </c>
      <c r="D101" s="284"/>
      <c r="E101" s="189">
        <v>0</v>
      </c>
      <c r="F101" s="38">
        <v>0</v>
      </c>
      <c r="G101" s="35">
        <f t="shared" si="30"/>
        <v>0</v>
      </c>
      <c r="H101" s="38">
        <v>0</v>
      </c>
      <c r="I101" s="38">
        <v>0</v>
      </c>
      <c r="J101" s="35">
        <f t="shared" si="31"/>
        <v>0</v>
      </c>
      <c r="K101" s="38">
        <v>10</v>
      </c>
      <c r="L101" s="38">
        <v>8</v>
      </c>
      <c r="M101" s="35">
        <f t="shared" si="32"/>
        <v>18</v>
      </c>
      <c r="N101" s="38">
        <f>SUM(H101,K101)</f>
        <v>10</v>
      </c>
      <c r="O101" s="38">
        <f>SUM(I101,L101)</f>
        <v>8</v>
      </c>
      <c r="P101" s="96">
        <f t="shared" si="29"/>
        <v>18</v>
      </c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</row>
    <row r="102" spans="1:53" s="574" customFormat="1" ht="13.5" customHeight="1">
      <c r="A102" s="446" t="s">
        <v>111</v>
      </c>
      <c r="B102" s="30" t="s">
        <v>80</v>
      </c>
      <c r="C102" s="8" t="s">
        <v>20</v>
      </c>
      <c r="D102" s="284"/>
      <c r="E102" s="189">
        <v>0</v>
      </c>
      <c r="F102" s="38">
        <v>0</v>
      </c>
      <c r="G102" s="35">
        <f t="shared" si="30"/>
        <v>0</v>
      </c>
      <c r="H102" s="38">
        <v>0</v>
      </c>
      <c r="I102" s="38">
        <v>0</v>
      </c>
      <c r="J102" s="35">
        <f t="shared" si="31"/>
        <v>0</v>
      </c>
      <c r="K102" s="38">
        <v>50</v>
      </c>
      <c r="L102" s="38">
        <v>86</v>
      </c>
      <c r="M102" s="35">
        <f t="shared" si="32"/>
        <v>136</v>
      </c>
      <c r="N102" s="38">
        <f>SUM(H102,K102)</f>
        <v>50</v>
      </c>
      <c r="O102" s="38">
        <f t="shared" si="33"/>
        <v>86</v>
      </c>
      <c r="P102" s="96">
        <f t="shared" si="29"/>
        <v>136</v>
      </c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3"/>
      <c r="AJ102" s="573"/>
      <c r="AK102" s="573"/>
      <c r="AL102" s="573"/>
      <c r="AM102" s="573"/>
      <c r="AN102" s="573"/>
      <c r="AO102" s="573"/>
      <c r="AP102" s="573"/>
      <c r="AQ102" s="573"/>
      <c r="AR102" s="573"/>
      <c r="AS102" s="573"/>
      <c r="AT102" s="573"/>
      <c r="AU102" s="573"/>
      <c r="AV102" s="573"/>
      <c r="AW102" s="573"/>
      <c r="AX102" s="573"/>
      <c r="AY102" s="573"/>
      <c r="AZ102" s="573"/>
      <c r="BA102" s="573"/>
    </row>
    <row r="103" spans="1:53" s="472" customFormat="1" ht="12.75">
      <c r="A103" s="531" t="s">
        <v>159</v>
      </c>
      <c r="B103" s="30" t="s">
        <v>80</v>
      </c>
      <c r="C103" s="8" t="s">
        <v>20</v>
      </c>
      <c r="D103" s="575"/>
      <c r="E103" s="38">
        <v>24</v>
      </c>
      <c r="F103" s="38">
        <v>60</v>
      </c>
      <c r="G103" s="35">
        <f t="shared" si="30"/>
        <v>84</v>
      </c>
      <c r="H103" s="38">
        <v>33</v>
      </c>
      <c r="I103" s="38">
        <v>78</v>
      </c>
      <c r="J103" s="35">
        <f t="shared" si="31"/>
        <v>111</v>
      </c>
      <c r="K103" s="38">
        <v>259</v>
      </c>
      <c r="L103" s="38">
        <v>543</v>
      </c>
      <c r="M103" s="35">
        <f t="shared" si="32"/>
        <v>802</v>
      </c>
      <c r="N103" s="38">
        <f t="shared" si="34"/>
        <v>292</v>
      </c>
      <c r="O103" s="38">
        <f>SUM(I103,L103)</f>
        <v>621</v>
      </c>
      <c r="P103" s="96">
        <f t="shared" si="29"/>
        <v>913</v>
      </c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</row>
    <row r="104" spans="1:53" s="475" customFormat="1" ht="13.5" thickBot="1">
      <c r="A104" s="435" t="s">
        <v>184</v>
      </c>
      <c r="B104" s="16" t="s">
        <v>80</v>
      </c>
      <c r="C104" s="473" t="s">
        <v>20</v>
      </c>
      <c r="D104" s="8"/>
      <c r="E104" s="98">
        <v>0</v>
      </c>
      <c r="F104" s="98">
        <v>0</v>
      </c>
      <c r="G104" s="35">
        <f t="shared" si="30"/>
        <v>0</v>
      </c>
      <c r="H104" s="98">
        <v>0</v>
      </c>
      <c r="I104" s="98">
        <v>0</v>
      </c>
      <c r="J104" s="35">
        <f t="shared" si="31"/>
        <v>0</v>
      </c>
      <c r="K104" s="98">
        <v>1</v>
      </c>
      <c r="L104" s="98">
        <v>2</v>
      </c>
      <c r="M104" s="35">
        <f t="shared" si="32"/>
        <v>3</v>
      </c>
      <c r="N104" s="98">
        <f>SUM(H104,K104)</f>
        <v>1</v>
      </c>
      <c r="O104" s="98">
        <f t="shared" si="33"/>
        <v>2</v>
      </c>
      <c r="P104" s="96">
        <f t="shared" si="29"/>
        <v>3</v>
      </c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474"/>
      <c r="AM104" s="474"/>
      <c r="AN104" s="474"/>
      <c r="AO104" s="474"/>
      <c r="AP104" s="474"/>
      <c r="AQ104" s="474"/>
      <c r="AR104" s="474"/>
      <c r="AS104" s="474"/>
      <c r="AT104" s="474"/>
      <c r="AU104" s="474"/>
      <c r="AV104" s="474"/>
      <c r="AW104" s="474"/>
      <c r="AX104" s="474"/>
      <c r="AY104" s="474"/>
      <c r="AZ104" s="474"/>
      <c r="BA104" s="474"/>
    </row>
    <row r="105" spans="1:53" s="472" customFormat="1" ht="12" customHeight="1" thickBot="1">
      <c r="A105" s="665" t="s">
        <v>32</v>
      </c>
      <c r="B105" s="666"/>
      <c r="C105" s="667"/>
      <c r="D105" s="293"/>
      <c r="E105" s="273">
        <f>SUM(E95:E104)</f>
        <v>56</v>
      </c>
      <c r="F105" s="273">
        <f>SUM(F95:F104)</f>
        <v>79</v>
      </c>
      <c r="G105" s="273">
        <f>SUM(G95:G104)</f>
        <v>135</v>
      </c>
      <c r="H105" s="273">
        <f>SUM(H95:H104)</f>
        <v>84</v>
      </c>
      <c r="I105" s="273">
        <f aca="true" t="shared" si="35" ref="I105:O105">SUM(I95:I104)</f>
        <v>115</v>
      </c>
      <c r="J105" s="273">
        <f t="shared" si="35"/>
        <v>199</v>
      </c>
      <c r="K105" s="273">
        <f t="shared" si="35"/>
        <v>690</v>
      </c>
      <c r="L105" s="273">
        <f t="shared" si="35"/>
        <v>1008</v>
      </c>
      <c r="M105" s="273">
        <f t="shared" si="35"/>
        <v>1698</v>
      </c>
      <c r="N105" s="273">
        <f t="shared" si="35"/>
        <v>774</v>
      </c>
      <c r="O105" s="273">
        <f t="shared" si="35"/>
        <v>1123</v>
      </c>
      <c r="P105" s="273">
        <f>SUM(P95:P104)</f>
        <v>1897</v>
      </c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</row>
    <row r="106" spans="1:16" ht="12" customHeight="1">
      <c r="A106" s="107"/>
      <c r="B106" s="107"/>
      <c r="C106" s="107"/>
      <c r="D106" s="122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6" ht="13.5" thickBot="1">
      <c r="A107" s="61"/>
      <c r="B107" s="61"/>
      <c r="C107" s="61"/>
      <c r="D107" s="61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</row>
    <row r="108" spans="1:16" ht="11.25" customHeight="1" thickBot="1">
      <c r="A108" s="629" t="s">
        <v>116</v>
      </c>
      <c r="B108" s="629"/>
      <c r="C108" s="629"/>
      <c r="D108" s="629"/>
      <c r="E108" s="629"/>
      <c r="F108" s="629"/>
      <c r="G108" s="629"/>
      <c r="H108" s="630" t="s">
        <v>6</v>
      </c>
      <c r="I108" s="630"/>
      <c r="J108" s="630"/>
      <c r="K108" s="630"/>
      <c r="L108" s="630"/>
      <c r="M108" s="630"/>
      <c r="N108" s="630"/>
      <c r="O108" s="630"/>
      <c r="P108" s="630"/>
    </row>
    <row r="109" spans="1:53" s="118" customFormat="1" ht="13.5" thickBot="1">
      <c r="A109" s="261" t="s">
        <v>7</v>
      </c>
      <c r="B109" s="356" t="s">
        <v>49</v>
      </c>
      <c r="C109" s="261" t="s">
        <v>9</v>
      </c>
      <c r="D109" s="239"/>
      <c r="E109" s="636"/>
      <c r="F109" s="636"/>
      <c r="G109" s="636"/>
      <c r="H109" s="637" t="s">
        <v>11</v>
      </c>
      <c r="I109" s="636"/>
      <c r="J109" s="636"/>
      <c r="K109" s="636" t="s">
        <v>12</v>
      </c>
      <c r="L109" s="636"/>
      <c r="M109" s="636"/>
      <c r="N109" s="636" t="s">
        <v>13</v>
      </c>
      <c r="O109" s="636"/>
      <c r="P109" s="636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</row>
    <row r="110" spans="1:16" ht="11.25" customHeight="1" thickBot="1">
      <c r="A110" s="261" t="s">
        <v>14</v>
      </c>
      <c r="B110" s="240"/>
      <c r="C110" s="240"/>
      <c r="D110" s="239"/>
      <c r="E110" s="241" t="s">
        <v>15</v>
      </c>
      <c r="F110" s="241" t="s">
        <v>16</v>
      </c>
      <c r="G110" s="241" t="s">
        <v>17</v>
      </c>
      <c r="H110" s="241" t="s">
        <v>15</v>
      </c>
      <c r="I110" s="241" t="s">
        <v>16</v>
      </c>
      <c r="J110" s="241" t="s">
        <v>17</v>
      </c>
      <c r="K110" s="241" t="s">
        <v>15</v>
      </c>
      <c r="L110" s="241" t="s">
        <v>16</v>
      </c>
      <c r="M110" s="241" t="s">
        <v>17</v>
      </c>
      <c r="N110" s="241" t="s">
        <v>15</v>
      </c>
      <c r="O110" s="241" t="s">
        <v>16</v>
      </c>
      <c r="P110" s="241" t="s">
        <v>17</v>
      </c>
    </row>
    <row r="111" spans="1:16" ht="12.75">
      <c r="A111" s="31" t="s">
        <v>18</v>
      </c>
      <c r="B111" s="289" t="s">
        <v>117</v>
      </c>
      <c r="C111" s="7" t="s">
        <v>118</v>
      </c>
      <c r="D111" s="286"/>
      <c r="E111" s="242">
        <v>8</v>
      </c>
      <c r="F111" s="47">
        <v>6</v>
      </c>
      <c r="G111" s="47">
        <f>SUM(E111:F111)</f>
        <v>14</v>
      </c>
      <c r="H111" s="47">
        <v>7</v>
      </c>
      <c r="I111" s="47">
        <v>6</v>
      </c>
      <c r="J111" s="47">
        <f>SUM(H111:I111)</f>
        <v>13</v>
      </c>
      <c r="K111" s="47">
        <v>52</v>
      </c>
      <c r="L111" s="47">
        <v>62</v>
      </c>
      <c r="M111" s="15">
        <f>SUM(K111:L111)</f>
        <v>114</v>
      </c>
      <c r="N111" s="47">
        <f aca="true" t="shared" si="36" ref="N111:O113">SUM(H111,K111)</f>
        <v>59</v>
      </c>
      <c r="O111" s="47">
        <f t="shared" si="36"/>
        <v>68</v>
      </c>
      <c r="P111" s="124">
        <f>SUM(N111:O111)</f>
        <v>127</v>
      </c>
    </row>
    <row r="112" spans="1:16" ht="12.75">
      <c r="A112" s="29" t="s">
        <v>147</v>
      </c>
      <c r="B112" s="290" t="s">
        <v>117</v>
      </c>
      <c r="C112" s="8" t="s">
        <v>118</v>
      </c>
      <c r="D112" s="221"/>
      <c r="E112" s="243">
        <v>0</v>
      </c>
      <c r="F112" s="49">
        <v>0</v>
      </c>
      <c r="G112" s="87">
        <f>SUM(E112:F112)</f>
        <v>0</v>
      </c>
      <c r="H112" s="49">
        <v>0</v>
      </c>
      <c r="I112" s="49">
        <v>0</v>
      </c>
      <c r="J112" s="49">
        <f>SUM(H112:I112)</f>
        <v>0</v>
      </c>
      <c r="K112" s="49">
        <v>3</v>
      </c>
      <c r="L112" s="49">
        <v>2</v>
      </c>
      <c r="M112" s="47">
        <f>SUM(K112:L112)</f>
        <v>5</v>
      </c>
      <c r="N112" s="47">
        <f t="shared" si="36"/>
        <v>3</v>
      </c>
      <c r="O112" s="47">
        <f t="shared" si="36"/>
        <v>2</v>
      </c>
      <c r="P112" s="124">
        <f>SUM(N112:O112)</f>
        <v>5</v>
      </c>
    </row>
    <row r="113" spans="1:16" ht="13.5" thickBot="1">
      <c r="A113" s="23" t="s">
        <v>119</v>
      </c>
      <c r="B113" s="291" t="s">
        <v>117</v>
      </c>
      <c r="C113" s="97" t="s">
        <v>118</v>
      </c>
      <c r="D113" s="259"/>
      <c r="E113" s="287">
        <v>5</v>
      </c>
      <c r="F113" s="52">
        <v>3</v>
      </c>
      <c r="G113" s="52">
        <f>SUM(E113:F113)</f>
        <v>8</v>
      </c>
      <c r="H113" s="52">
        <v>4</v>
      </c>
      <c r="I113" s="52">
        <v>2</v>
      </c>
      <c r="J113" s="52">
        <f>SUM(H113:I113)</f>
        <v>6</v>
      </c>
      <c r="K113" s="91">
        <v>69</v>
      </c>
      <c r="L113" s="91">
        <v>77</v>
      </c>
      <c r="M113" s="88">
        <f>SUM(K113:L113)</f>
        <v>146</v>
      </c>
      <c r="N113" s="132">
        <f t="shared" si="36"/>
        <v>73</v>
      </c>
      <c r="O113" s="132">
        <f t="shared" si="36"/>
        <v>79</v>
      </c>
      <c r="P113" s="220">
        <f>SUM(N113:O113)</f>
        <v>152</v>
      </c>
    </row>
    <row r="114" spans="1:53" s="472" customFormat="1" ht="11.25" customHeight="1" thickBot="1">
      <c r="A114" s="642" t="s">
        <v>32</v>
      </c>
      <c r="B114" s="642"/>
      <c r="C114" s="642"/>
      <c r="D114" s="665"/>
      <c r="E114" s="154">
        <f>SUM(E111:E113)</f>
        <v>13</v>
      </c>
      <c r="F114" s="154">
        <f aca="true" t="shared" si="37" ref="F114:P114">SUM(F111:F113)</f>
        <v>9</v>
      </c>
      <c r="G114" s="154">
        <f t="shared" si="37"/>
        <v>22</v>
      </c>
      <c r="H114" s="154">
        <f t="shared" si="37"/>
        <v>11</v>
      </c>
      <c r="I114" s="154">
        <f t="shared" si="37"/>
        <v>8</v>
      </c>
      <c r="J114" s="154">
        <f t="shared" si="37"/>
        <v>19</v>
      </c>
      <c r="K114" s="154">
        <f t="shared" si="37"/>
        <v>124</v>
      </c>
      <c r="L114" s="154">
        <f t="shared" si="37"/>
        <v>141</v>
      </c>
      <c r="M114" s="154">
        <f t="shared" si="37"/>
        <v>265</v>
      </c>
      <c r="N114" s="154">
        <f t="shared" si="37"/>
        <v>135</v>
      </c>
      <c r="O114" s="154">
        <f>SUM(O111:O113)</f>
        <v>149</v>
      </c>
      <c r="P114" s="154">
        <f t="shared" si="37"/>
        <v>284</v>
      </c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</row>
    <row r="115" spans="1:16" ht="13.5" thickBot="1">
      <c r="A115" s="629" t="s">
        <v>120</v>
      </c>
      <c r="B115" s="629"/>
      <c r="C115" s="629"/>
      <c r="D115" s="629"/>
      <c r="E115" s="629"/>
      <c r="F115" s="629"/>
      <c r="G115" s="629"/>
      <c r="H115" s="660" t="s">
        <v>6</v>
      </c>
      <c r="I115" s="660"/>
      <c r="J115" s="660"/>
      <c r="K115" s="660"/>
      <c r="L115" s="660"/>
      <c r="M115" s="660"/>
      <c r="N115" s="660"/>
      <c r="O115" s="660"/>
      <c r="P115" s="660"/>
    </row>
    <row r="116" spans="1:16" ht="13.5" thickBot="1">
      <c r="A116" s="156" t="s">
        <v>7</v>
      </c>
      <c r="B116" s="356" t="s">
        <v>49</v>
      </c>
      <c r="C116" s="261" t="s">
        <v>9</v>
      </c>
      <c r="D116" s="275"/>
      <c r="E116" s="636" t="s">
        <v>10</v>
      </c>
      <c r="F116" s="636"/>
      <c r="G116" s="636"/>
      <c r="H116" s="637" t="s">
        <v>11</v>
      </c>
      <c r="I116" s="637"/>
      <c r="J116" s="637"/>
      <c r="K116" s="636" t="s">
        <v>12</v>
      </c>
      <c r="L116" s="636"/>
      <c r="M116" s="636"/>
      <c r="N116" s="636" t="s">
        <v>13</v>
      </c>
      <c r="O116" s="636"/>
      <c r="P116" s="636"/>
    </row>
    <row r="117" spans="1:16" ht="13.5" thickBot="1">
      <c r="A117" s="156" t="s">
        <v>14</v>
      </c>
      <c r="B117" s="152"/>
      <c r="C117" s="152"/>
      <c r="D117" s="181"/>
      <c r="E117" s="153" t="s">
        <v>15</v>
      </c>
      <c r="F117" s="153" t="s">
        <v>16</v>
      </c>
      <c r="G117" s="153" t="s">
        <v>17</v>
      </c>
      <c r="H117" s="153" t="s">
        <v>15</v>
      </c>
      <c r="I117" s="153" t="s">
        <v>16</v>
      </c>
      <c r="J117" s="153" t="s">
        <v>17</v>
      </c>
      <c r="K117" s="153" t="s">
        <v>15</v>
      </c>
      <c r="L117" s="153" t="s">
        <v>16</v>
      </c>
      <c r="M117" s="153" t="s">
        <v>17</v>
      </c>
      <c r="N117" s="153" t="s">
        <v>15</v>
      </c>
      <c r="O117" s="153" t="s">
        <v>16</v>
      </c>
      <c r="P117" s="153" t="s">
        <v>17</v>
      </c>
    </row>
    <row r="118" spans="1:16" ht="12.75">
      <c r="A118" s="135" t="s">
        <v>18</v>
      </c>
      <c r="B118" s="136" t="s">
        <v>169</v>
      </c>
      <c r="C118" s="163" t="s">
        <v>122</v>
      </c>
      <c r="D118" s="204"/>
      <c r="E118" s="205">
        <v>14</v>
      </c>
      <c r="F118" s="129">
        <v>10</v>
      </c>
      <c r="G118" s="15">
        <f>SUM(E118:F118)</f>
        <v>24</v>
      </c>
      <c r="H118" s="129">
        <v>9</v>
      </c>
      <c r="I118" s="129">
        <v>15</v>
      </c>
      <c r="J118" s="15">
        <f>SUM(H118:I118)</f>
        <v>24</v>
      </c>
      <c r="K118" s="12">
        <v>136</v>
      </c>
      <c r="L118" s="12">
        <v>185</v>
      </c>
      <c r="M118" s="15">
        <f>SUM(K118:L118)</f>
        <v>321</v>
      </c>
      <c r="N118" s="12">
        <f>SUM(H118,K118)</f>
        <v>145</v>
      </c>
      <c r="O118" s="12">
        <f>SUM(I118,L118)</f>
        <v>200</v>
      </c>
      <c r="P118" s="130">
        <f>SUM(N118:O118)</f>
        <v>345</v>
      </c>
    </row>
    <row r="119" spans="1:16" ht="13.5" thickBot="1">
      <c r="A119" s="125" t="s">
        <v>119</v>
      </c>
      <c r="B119" s="18" t="s">
        <v>169</v>
      </c>
      <c r="C119" s="131" t="s">
        <v>123</v>
      </c>
      <c r="D119" s="204"/>
      <c r="E119" s="203">
        <v>9</v>
      </c>
      <c r="F119" s="50">
        <v>6</v>
      </c>
      <c r="G119" s="15">
        <f>SUM(E119:F119)</f>
        <v>15</v>
      </c>
      <c r="H119" s="50">
        <v>21</v>
      </c>
      <c r="I119" s="50">
        <v>18</v>
      </c>
      <c r="J119" s="132">
        <f>SUM(H119:I119)</f>
        <v>39</v>
      </c>
      <c r="K119" s="14">
        <v>209</v>
      </c>
      <c r="L119" s="14">
        <v>208</v>
      </c>
      <c r="M119" s="132">
        <f>SUM(K119:L119)</f>
        <v>417</v>
      </c>
      <c r="N119" s="127">
        <f>SUM(H119,K119)</f>
        <v>230</v>
      </c>
      <c r="O119" s="127">
        <f>SUM(I119,L119)</f>
        <v>226</v>
      </c>
      <c r="P119" s="128">
        <f>SUM(N119:O119)</f>
        <v>456</v>
      </c>
    </row>
    <row r="120" spans="1:16" ht="13.5" thickBot="1">
      <c r="A120" s="659" t="s">
        <v>32</v>
      </c>
      <c r="B120" s="659"/>
      <c r="C120" s="659"/>
      <c r="D120" s="616"/>
      <c r="E120" s="155">
        <f>SUM(E118:E119)</f>
        <v>23</v>
      </c>
      <c r="F120" s="155">
        <f aca="true" t="shared" si="38" ref="F120:P120">SUM(F118:F119)</f>
        <v>16</v>
      </c>
      <c r="G120" s="155">
        <f t="shared" si="38"/>
        <v>39</v>
      </c>
      <c r="H120" s="155">
        <f t="shared" si="38"/>
        <v>30</v>
      </c>
      <c r="I120" s="155">
        <f t="shared" si="38"/>
        <v>33</v>
      </c>
      <c r="J120" s="155">
        <f t="shared" si="38"/>
        <v>63</v>
      </c>
      <c r="K120" s="155">
        <f t="shared" si="38"/>
        <v>345</v>
      </c>
      <c r="L120" s="155">
        <f t="shared" si="38"/>
        <v>393</v>
      </c>
      <c r="M120" s="155">
        <f t="shared" si="38"/>
        <v>738</v>
      </c>
      <c r="N120" s="155">
        <f>SUM(N118:N119)</f>
        <v>375</v>
      </c>
      <c r="O120" s="155">
        <f t="shared" si="38"/>
        <v>426</v>
      </c>
      <c r="P120" s="155">
        <f t="shared" si="38"/>
        <v>801</v>
      </c>
    </row>
    <row r="121" spans="1:16" ht="12.75">
      <c r="A121" s="411"/>
      <c r="B121" s="61"/>
      <c r="C121" s="61"/>
      <c r="D121" s="61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1:16" ht="13.5" thickBot="1">
      <c r="A122" s="61"/>
      <c r="B122" s="61"/>
      <c r="C122" s="61"/>
      <c r="D122" s="61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1:16" ht="13.5" thickBot="1">
      <c r="A123" s="629" t="s">
        <v>124</v>
      </c>
      <c r="B123" s="629"/>
      <c r="C123" s="629"/>
      <c r="D123" s="629"/>
      <c r="E123" s="629"/>
      <c r="F123" s="629"/>
      <c r="G123" s="629"/>
      <c r="H123" s="660" t="s">
        <v>6</v>
      </c>
      <c r="I123" s="660"/>
      <c r="J123" s="660"/>
      <c r="K123" s="660"/>
      <c r="L123" s="660"/>
      <c r="M123" s="660"/>
      <c r="N123" s="660"/>
      <c r="O123" s="660"/>
      <c r="P123" s="660"/>
    </row>
    <row r="124" spans="1:16" ht="13.5" thickBot="1">
      <c r="A124" s="156" t="s">
        <v>7</v>
      </c>
      <c r="B124" s="356" t="s">
        <v>49</v>
      </c>
      <c r="C124" s="261" t="s">
        <v>9</v>
      </c>
      <c r="D124" s="275"/>
      <c r="E124" s="636" t="s">
        <v>10</v>
      </c>
      <c r="F124" s="636"/>
      <c r="G124" s="636"/>
      <c r="H124" s="637" t="s">
        <v>11</v>
      </c>
      <c r="I124" s="636"/>
      <c r="J124" s="636"/>
      <c r="K124" s="636" t="s">
        <v>12</v>
      </c>
      <c r="L124" s="636"/>
      <c r="M124" s="636"/>
      <c r="N124" s="636" t="s">
        <v>13</v>
      </c>
      <c r="O124" s="636"/>
      <c r="P124" s="636"/>
    </row>
    <row r="125" spans="1:16" ht="13.5" thickBot="1">
      <c r="A125" s="156" t="s">
        <v>14</v>
      </c>
      <c r="B125" s="152"/>
      <c r="C125" s="152"/>
      <c r="D125" s="181"/>
      <c r="E125" s="153" t="s">
        <v>15</v>
      </c>
      <c r="F125" s="153" t="s">
        <v>16</v>
      </c>
      <c r="G125" s="153" t="s">
        <v>17</v>
      </c>
      <c r="H125" s="153" t="s">
        <v>15</v>
      </c>
      <c r="I125" s="153" t="s">
        <v>16</v>
      </c>
      <c r="J125" s="153" t="s">
        <v>17</v>
      </c>
      <c r="K125" s="153" t="s">
        <v>15</v>
      </c>
      <c r="L125" s="153" t="s">
        <v>16</v>
      </c>
      <c r="M125" s="153" t="s">
        <v>17</v>
      </c>
      <c r="N125" s="153" t="s">
        <v>15</v>
      </c>
      <c r="O125" s="153" t="s">
        <v>16</v>
      </c>
      <c r="P125" s="153" t="s">
        <v>17</v>
      </c>
    </row>
    <row r="126" spans="1:16" ht="12.75">
      <c r="A126" s="135" t="s">
        <v>18</v>
      </c>
      <c r="B126" s="576" t="s">
        <v>121</v>
      </c>
      <c r="C126" s="162" t="s">
        <v>125</v>
      </c>
      <c r="D126" s="398"/>
      <c r="E126" s="186">
        <v>0</v>
      </c>
      <c r="F126" s="36">
        <v>0</v>
      </c>
      <c r="G126" s="35">
        <f>SUM(E126:F126)</f>
        <v>0</v>
      </c>
      <c r="H126" s="36">
        <v>0</v>
      </c>
      <c r="I126" s="36">
        <v>0</v>
      </c>
      <c r="J126" s="35">
        <f aca="true" t="shared" si="39" ref="J126:J133">SUM(H126:I126)</f>
        <v>0</v>
      </c>
      <c r="K126" s="36">
        <v>56</v>
      </c>
      <c r="L126" s="36">
        <v>64</v>
      </c>
      <c r="M126" s="35">
        <f>SUM(K126:L126)</f>
        <v>120</v>
      </c>
      <c r="N126" s="36">
        <f>SUM(H126,K126)</f>
        <v>56</v>
      </c>
      <c r="O126" s="36">
        <f>SUM(I126,L126)</f>
        <v>64</v>
      </c>
      <c r="P126" s="96">
        <f>SUM(N126:O126)</f>
        <v>120</v>
      </c>
    </row>
    <row r="127" spans="1:16" ht="12.75">
      <c r="A127" s="51" t="s">
        <v>119</v>
      </c>
      <c r="B127" s="62" t="s">
        <v>121</v>
      </c>
      <c r="C127" s="121" t="s">
        <v>125</v>
      </c>
      <c r="D127" s="399"/>
      <c r="E127" s="182">
        <v>0</v>
      </c>
      <c r="F127" s="37">
        <v>0</v>
      </c>
      <c r="G127" s="38">
        <f aca="true" t="shared" si="40" ref="G127:G132">SUM(E127:F127)</f>
        <v>0</v>
      </c>
      <c r="H127" s="37">
        <v>0</v>
      </c>
      <c r="I127" s="37">
        <v>0</v>
      </c>
      <c r="J127" s="38">
        <f t="shared" si="39"/>
        <v>0</v>
      </c>
      <c r="K127" s="37">
        <v>40</v>
      </c>
      <c r="L127" s="37">
        <v>54</v>
      </c>
      <c r="M127" s="38">
        <f aca="true" t="shared" si="41" ref="M127:M132">SUM(K127:L127)</f>
        <v>94</v>
      </c>
      <c r="N127" s="37">
        <f aca="true" t="shared" si="42" ref="N127:O132">SUM(H127,K127)</f>
        <v>40</v>
      </c>
      <c r="O127" s="37">
        <f t="shared" si="42"/>
        <v>54</v>
      </c>
      <c r="P127" s="39">
        <f aca="true" t="shared" si="43" ref="P127:P132">SUM(N127:O127)</f>
        <v>94</v>
      </c>
    </row>
    <row r="128" spans="1:16" ht="24">
      <c r="A128" s="51" t="s">
        <v>150</v>
      </c>
      <c r="B128" s="33" t="s">
        <v>220</v>
      </c>
      <c r="C128" s="121" t="s">
        <v>125</v>
      </c>
      <c r="D128" s="400"/>
      <c r="E128" s="186">
        <v>0</v>
      </c>
      <c r="F128" s="36">
        <v>0</v>
      </c>
      <c r="G128" s="35">
        <f>SUM(E128:F128)</f>
        <v>0</v>
      </c>
      <c r="H128" s="36">
        <v>0</v>
      </c>
      <c r="I128" s="36">
        <v>0</v>
      </c>
      <c r="J128" s="35">
        <f t="shared" si="39"/>
        <v>0</v>
      </c>
      <c r="K128" s="36">
        <v>84</v>
      </c>
      <c r="L128" s="36">
        <v>53</v>
      </c>
      <c r="M128" s="35">
        <f t="shared" si="41"/>
        <v>137</v>
      </c>
      <c r="N128" s="36">
        <f t="shared" si="42"/>
        <v>84</v>
      </c>
      <c r="O128" s="36">
        <f t="shared" si="42"/>
        <v>53</v>
      </c>
      <c r="P128" s="96">
        <f t="shared" si="43"/>
        <v>137</v>
      </c>
    </row>
    <row r="129" spans="1:16" ht="12.75">
      <c r="A129" s="135" t="s">
        <v>18</v>
      </c>
      <c r="B129" s="576" t="s">
        <v>121</v>
      </c>
      <c r="C129" s="162" t="s">
        <v>126</v>
      </c>
      <c r="D129" s="577"/>
      <c r="E129" s="186">
        <v>0</v>
      </c>
      <c r="F129" s="36">
        <v>0</v>
      </c>
      <c r="G129" s="35">
        <f t="shared" si="40"/>
        <v>0</v>
      </c>
      <c r="H129" s="36">
        <v>1</v>
      </c>
      <c r="I129" s="36">
        <v>1</v>
      </c>
      <c r="J129" s="35">
        <f>SUM(H129:I129)</f>
        <v>2</v>
      </c>
      <c r="K129" s="36">
        <v>74</v>
      </c>
      <c r="L129" s="36">
        <v>75</v>
      </c>
      <c r="M129" s="35">
        <f>SUM(K129:L129)</f>
        <v>149</v>
      </c>
      <c r="N129" s="36">
        <f>SUM(H129,K129)</f>
        <v>75</v>
      </c>
      <c r="O129" s="36">
        <f t="shared" si="42"/>
        <v>76</v>
      </c>
      <c r="P129" s="96">
        <f t="shared" si="43"/>
        <v>151</v>
      </c>
    </row>
    <row r="130" spans="1:16" ht="12.75">
      <c r="A130" s="51" t="s">
        <v>119</v>
      </c>
      <c r="B130" s="62" t="s">
        <v>121</v>
      </c>
      <c r="C130" s="121" t="s">
        <v>126</v>
      </c>
      <c r="D130" s="399"/>
      <c r="E130" s="182">
        <v>0</v>
      </c>
      <c r="F130" s="37">
        <v>0</v>
      </c>
      <c r="G130" s="38">
        <f t="shared" si="40"/>
        <v>0</v>
      </c>
      <c r="H130" s="38">
        <v>0</v>
      </c>
      <c r="I130" s="37">
        <v>0</v>
      </c>
      <c r="J130" s="38">
        <f t="shared" si="39"/>
        <v>0</v>
      </c>
      <c r="K130" s="37">
        <v>75</v>
      </c>
      <c r="L130" s="37">
        <v>51</v>
      </c>
      <c r="M130" s="38">
        <f t="shared" si="41"/>
        <v>126</v>
      </c>
      <c r="N130" s="37">
        <f t="shared" si="42"/>
        <v>75</v>
      </c>
      <c r="O130" s="37">
        <f t="shared" si="42"/>
        <v>51</v>
      </c>
      <c r="P130" s="39">
        <f t="shared" si="43"/>
        <v>126</v>
      </c>
    </row>
    <row r="131" spans="1:16" ht="13.5" customHeight="1">
      <c r="A131" s="51" t="s">
        <v>127</v>
      </c>
      <c r="B131" s="62" t="s">
        <v>121</v>
      </c>
      <c r="C131" s="121" t="s">
        <v>126</v>
      </c>
      <c r="D131" s="399"/>
      <c r="E131" s="182">
        <v>0</v>
      </c>
      <c r="F131" s="37">
        <v>0</v>
      </c>
      <c r="G131" s="35">
        <f>SUM(E131:F131)</f>
        <v>0</v>
      </c>
      <c r="H131" s="38">
        <v>0</v>
      </c>
      <c r="I131" s="37">
        <v>0</v>
      </c>
      <c r="J131" s="35">
        <f t="shared" si="39"/>
        <v>0</v>
      </c>
      <c r="K131" s="37">
        <v>7</v>
      </c>
      <c r="L131" s="37">
        <v>11</v>
      </c>
      <c r="M131" s="35">
        <f t="shared" si="41"/>
        <v>18</v>
      </c>
      <c r="N131" s="36">
        <f t="shared" si="42"/>
        <v>7</v>
      </c>
      <c r="O131" s="36">
        <f t="shared" si="42"/>
        <v>11</v>
      </c>
      <c r="P131" s="96">
        <f t="shared" si="43"/>
        <v>18</v>
      </c>
    </row>
    <row r="132" spans="1:16" ht="12.75">
      <c r="A132" s="51" t="s">
        <v>214</v>
      </c>
      <c r="B132" s="62" t="s">
        <v>212</v>
      </c>
      <c r="C132" s="121" t="s">
        <v>213</v>
      </c>
      <c r="D132" s="399"/>
      <c r="E132" s="182">
        <v>0</v>
      </c>
      <c r="F132" s="37">
        <v>0</v>
      </c>
      <c r="G132" s="38">
        <f t="shared" si="40"/>
        <v>0</v>
      </c>
      <c r="H132" s="38">
        <v>0</v>
      </c>
      <c r="I132" s="37">
        <v>0</v>
      </c>
      <c r="J132" s="38">
        <f t="shared" si="39"/>
        <v>0</v>
      </c>
      <c r="K132" s="37">
        <v>50</v>
      </c>
      <c r="L132" s="37">
        <v>80</v>
      </c>
      <c r="M132" s="38">
        <f t="shared" si="41"/>
        <v>130</v>
      </c>
      <c r="N132" s="37">
        <f t="shared" si="42"/>
        <v>50</v>
      </c>
      <c r="O132" s="37">
        <f t="shared" si="42"/>
        <v>80</v>
      </c>
      <c r="P132" s="39">
        <f t="shared" si="43"/>
        <v>130</v>
      </c>
    </row>
    <row r="133" spans="1:16" ht="13.5" thickBot="1">
      <c r="A133" s="125" t="s">
        <v>247</v>
      </c>
      <c r="B133" s="464" t="s">
        <v>212</v>
      </c>
      <c r="C133" s="143" t="s">
        <v>213</v>
      </c>
      <c r="D133" s="405"/>
      <c r="E133" s="389">
        <v>2</v>
      </c>
      <c r="F133" s="365">
        <v>7</v>
      </c>
      <c r="G133" s="230">
        <f>SUM(E133:F133)</f>
        <v>9</v>
      </c>
      <c r="H133" s="230">
        <v>3</v>
      </c>
      <c r="I133" s="365">
        <v>8</v>
      </c>
      <c r="J133" s="230">
        <f t="shared" si="39"/>
        <v>11</v>
      </c>
      <c r="K133" s="365">
        <v>3</v>
      </c>
      <c r="L133" s="365">
        <v>24</v>
      </c>
      <c r="M133" s="230">
        <f>SUM(K133:L133)</f>
        <v>27</v>
      </c>
      <c r="N133" s="365">
        <f>SUM(H133,K133)</f>
        <v>6</v>
      </c>
      <c r="O133" s="365">
        <f>SUM(I133,L133)</f>
        <v>32</v>
      </c>
      <c r="P133" s="366">
        <f>SUM(N133:O133)</f>
        <v>38</v>
      </c>
    </row>
    <row r="134" spans="1:16" ht="13.5" thickBot="1">
      <c r="A134" s="676" t="s">
        <v>32</v>
      </c>
      <c r="B134" s="676"/>
      <c r="C134" s="676"/>
      <c r="D134" s="676"/>
      <c r="E134" s="401">
        <f aca="true" t="shared" si="44" ref="E134:O134">SUM(E126:E133)</f>
        <v>2</v>
      </c>
      <c r="F134" s="401">
        <f t="shared" si="44"/>
        <v>7</v>
      </c>
      <c r="G134" s="401">
        <f t="shared" si="44"/>
        <v>9</v>
      </c>
      <c r="H134" s="401">
        <f t="shared" si="44"/>
        <v>4</v>
      </c>
      <c r="I134" s="401">
        <f t="shared" si="44"/>
        <v>9</v>
      </c>
      <c r="J134" s="401">
        <f t="shared" si="44"/>
        <v>13</v>
      </c>
      <c r="K134" s="401">
        <f t="shared" si="44"/>
        <v>389</v>
      </c>
      <c r="L134" s="401">
        <f t="shared" si="44"/>
        <v>412</v>
      </c>
      <c r="M134" s="401">
        <f t="shared" si="44"/>
        <v>801</v>
      </c>
      <c r="N134" s="401">
        <f>SUM(N126:N133)</f>
        <v>393</v>
      </c>
      <c r="O134" s="401">
        <f t="shared" si="44"/>
        <v>421</v>
      </c>
      <c r="P134" s="401">
        <f>SUM(P126:P133)</f>
        <v>814</v>
      </c>
    </row>
    <row r="135" spans="1:16" ht="12.75">
      <c r="A135" s="61"/>
      <c r="B135" s="61"/>
      <c r="C135" s="61"/>
      <c r="D135" s="61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1:16" ht="12.75">
      <c r="A136" s="61"/>
      <c r="B136" s="61"/>
      <c r="C136" s="61"/>
      <c r="D136" s="61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1:16" ht="12.75">
      <c r="A137" s="61"/>
      <c r="B137" s="61"/>
      <c r="C137" s="61"/>
      <c r="D137" s="61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1:16" ht="18.75" customHeight="1" thickBot="1">
      <c r="A138" s="61"/>
      <c r="B138" s="61"/>
      <c r="C138" s="61"/>
      <c r="D138" s="61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1:16" ht="13.5" thickBot="1">
      <c r="A139" s="698" t="s">
        <v>128</v>
      </c>
      <c r="B139" s="699"/>
      <c r="C139" s="699"/>
      <c r="D139" s="699"/>
      <c r="E139" s="699"/>
      <c r="F139" s="699"/>
      <c r="G139" s="700"/>
      <c r="H139" s="701" t="s">
        <v>6</v>
      </c>
      <c r="I139" s="702"/>
      <c r="J139" s="702"/>
      <c r="K139" s="702"/>
      <c r="L139" s="702"/>
      <c r="M139" s="702"/>
      <c r="N139" s="702"/>
      <c r="O139" s="702"/>
      <c r="P139" s="703"/>
    </row>
    <row r="140" spans="1:16" ht="13.5" customHeight="1" thickBot="1">
      <c r="A140" s="156" t="s">
        <v>7</v>
      </c>
      <c r="B140" s="356" t="s">
        <v>49</v>
      </c>
      <c r="C140" s="261" t="s">
        <v>9</v>
      </c>
      <c r="D140" s="261"/>
      <c r="E140" s="704" t="s">
        <v>10</v>
      </c>
      <c r="F140" s="705"/>
      <c r="G140" s="706"/>
      <c r="H140" s="707" t="s">
        <v>11</v>
      </c>
      <c r="I140" s="708"/>
      <c r="J140" s="709"/>
      <c r="K140" s="704" t="s">
        <v>12</v>
      </c>
      <c r="L140" s="705"/>
      <c r="M140" s="706"/>
      <c r="N140" s="704" t="s">
        <v>13</v>
      </c>
      <c r="O140" s="705"/>
      <c r="P140" s="706"/>
    </row>
    <row r="141" spans="1:16" ht="13.5" thickBot="1">
      <c r="A141" s="434" t="s">
        <v>14</v>
      </c>
      <c r="B141" s="164"/>
      <c r="C141" s="152"/>
      <c r="D141" s="181"/>
      <c r="E141" s="153" t="s">
        <v>15</v>
      </c>
      <c r="F141" s="153" t="s">
        <v>16</v>
      </c>
      <c r="G141" s="153" t="s">
        <v>17</v>
      </c>
      <c r="H141" s="153" t="s">
        <v>15</v>
      </c>
      <c r="I141" s="153" t="s">
        <v>16</v>
      </c>
      <c r="J141" s="153" t="s">
        <v>17</v>
      </c>
      <c r="K141" s="153" t="s">
        <v>15</v>
      </c>
      <c r="L141" s="153" t="s">
        <v>16</v>
      </c>
      <c r="M141" s="153" t="s">
        <v>17</v>
      </c>
      <c r="N141" s="153" t="s">
        <v>15</v>
      </c>
      <c r="O141" s="153" t="s">
        <v>16</v>
      </c>
      <c r="P141" s="153" t="s">
        <v>17</v>
      </c>
    </row>
    <row r="142" spans="1:16" ht="24">
      <c r="A142" s="135" t="s">
        <v>129</v>
      </c>
      <c r="B142" s="209" t="s">
        <v>207</v>
      </c>
      <c r="C142" s="162" t="s">
        <v>130</v>
      </c>
      <c r="D142" s="398"/>
      <c r="E142" s="403">
        <v>0</v>
      </c>
      <c r="F142" s="404">
        <v>0</v>
      </c>
      <c r="G142" s="47">
        <f>SUM(E142:F142)</f>
        <v>0</v>
      </c>
      <c r="H142" s="404">
        <v>0</v>
      </c>
      <c r="I142" s="404">
        <v>0</v>
      </c>
      <c r="J142" s="47">
        <f>SUM(H142:I142)</f>
        <v>0</v>
      </c>
      <c r="K142" s="404">
        <v>35</v>
      </c>
      <c r="L142" s="404">
        <v>32</v>
      </c>
      <c r="M142" s="47">
        <f>SUM(K142:L142)</f>
        <v>67</v>
      </c>
      <c r="N142" s="404">
        <f>SUM(H142,K142)</f>
        <v>35</v>
      </c>
      <c r="O142" s="404">
        <f>SUM(I142,L142)</f>
        <v>32</v>
      </c>
      <c r="P142" s="124">
        <f>SUM(N142:O142)</f>
        <v>67</v>
      </c>
    </row>
    <row r="143" spans="1:16" ht="26.25" thickBot="1">
      <c r="A143" s="23" t="s">
        <v>52</v>
      </c>
      <c r="B143" s="360" t="s">
        <v>207</v>
      </c>
      <c r="C143" s="143" t="s">
        <v>130</v>
      </c>
      <c r="D143" s="405"/>
      <c r="E143" s="406">
        <v>0</v>
      </c>
      <c r="F143" s="407">
        <v>0</v>
      </c>
      <c r="G143" s="88">
        <f>SUM(E143:F143)</f>
        <v>0</v>
      </c>
      <c r="H143" s="407">
        <v>0</v>
      </c>
      <c r="I143" s="407">
        <v>0</v>
      </c>
      <c r="J143" s="246">
        <f>SUM(H143:I143)</f>
        <v>0</v>
      </c>
      <c r="K143" s="407">
        <v>61</v>
      </c>
      <c r="L143" s="407">
        <v>19</v>
      </c>
      <c r="M143" s="88">
        <f>SUM(K143:L143)</f>
        <v>80</v>
      </c>
      <c r="N143" s="408">
        <f>SUM(H143,K143)</f>
        <v>61</v>
      </c>
      <c r="O143" s="408">
        <f>SUM(I143,L143)</f>
        <v>19</v>
      </c>
      <c r="P143" s="409">
        <f>SUM(N143:O143)</f>
        <v>80</v>
      </c>
    </row>
    <row r="144" spans="1:16" ht="13.5" thickBot="1">
      <c r="A144" s="676" t="s">
        <v>32</v>
      </c>
      <c r="B144" s="676"/>
      <c r="C144" s="676"/>
      <c r="D144" s="663"/>
      <c r="E144" s="401">
        <f aca="true" t="shared" si="45" ref="E144:N144">SUM(E142:E143)</f>
        <v>0</v>
      </c>
      <c r="F144" s="401">
        <f t="shared" si="45"/>
        <v>0</v>
      </c>
      <c r="G144" s="401">
        <f t="shared" si="45"/>
        <v>0</v>
      </c>
      <c r="H144" s="401">
        <f t="shared" si="45"/>
        <v>0</v>
      </c>
      <c r="I144" s="401">
        <f t="shared" si="45"/>
        <v>0</v>
      </c>
      <c r="J144" s="401">
        <f t="shared" si="45"/>
        <v>0</v>
      </c>
      <c r="K144" s="401">
        <f t="shared" si="45"/>
        <v>96</v>
      </c>
      <c r="L144" s="401">
        <f t="shared" si="45"/>
        <v>51</v>
      </c>
      <c r="M144" s="401">
        <f t="shared" si="45"/>
        <v>147</v>
      </c>
      <c r="N144" s="401">
        <f t="shared" si="45"/>
        <v>96</v>
      </c>
      <c r="O144" s="401">
        <f>SUM(O142:O143)</f>
        <v>51</v>
      </c>
      <c r="P144" s="401">
        <f>SUM(P142:P143)</f>
        <v>147</v>
      </c>
    </row>
    <row r="145" spans="1:16" ht="13.5" thickBot="1">
      <c r="A145" s="61"/>
      <c r="B145" s="61"/>
      <c r="C145" s="61"/>
      <c r="D145" s="61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1:16" ht="13.5" thickBot="1">
      <c r="A146" s="629" t="s">
        <v>128</v>
      </c>
      <c r="B146" s="629"/>
      <c r="C146" s="629"/>
      <c r="D146" s="629"/>
      <c r="E146" s="629"/>
      <c r="F146" s="629"/>
      <c r="G146" s="629"/>
      <c r="H146" s="630" t="s">
        <v>6</v>
      </c>
      <c r="I146" s="630"/>
      <c r="J146" s="630"/>
      <c r="K146" s="630"/>
      <c r="L146" s="630"/>
      <c r="M146" s="630"/>
      <c r="N146" s="630"/>
      <c r="O146" s="630"/>
      <c r="P146" s="630"/>
    </row>
    <row r="147" spans="1:16" ht="13.5" thickBot="1">
      <c r="A147" s="261" t="s">
        <v>7</v>
      </c>
      <c r="B147" s="356" t="s">
        <v>49</v>
      </c>
      <c r="C147" s="261" t="s">
        <v>9</v>
      </c>
      <c r="D147" s="261"/>
      <c r="E147" s="636" t="s">
        <v>10</v>
      </c>
      <c r="F147" s="636"/>
      <c r="G147" s="636"/>
      <c r="H147" s="637" t="s">
        <v>11</v>
      </c>
      <c r="I147" s="636"/>
      <c r="J147" s="636"/>
      <c r="K147" s="636" t="s">
        <v>12</v>
      </c>
      <c r="L147" s="636"/>
      <c r="M147" s="636"/>
      <c r="N147" s="636" t="s">
        <v>13</v>
      </c>
      <c r="O147" s="636"/>
      <c r="P147" s="636"/>
    </row>
    <row r="148" spans="1:16" ht="13.5" thickBot="1">
      <c r="A148" s="261" t="s">
        <v>14</v>
      </c>
      <c r="B148" s="363"/>
      <c r="C148" s="363"/>
      <c r="D148" s="392"/>
      <c r="E148" s="261" t="s">
        <v>15</v>
      </c>
      <c r="F148" s="261" t="s">
        <v>16</v>
      </c>
      <c r="G148" s="261" t="s">
        <v>17</v>
      </c>
      <c r="H148" s="261" t="s">
        <v>15</v>
      </c>
      <c r="I148" s="261" t="s">
        <v>16</v>
      </c>
      <c r="J148" s="261" t="s">
        <v>17</v>
      </c>
      <c r="K148" s="261" t="s">
        <v>15</v>
      </c>
      <c r="L148" s="261" t="s">
        <v>16</v>
      </c>
      <c r="M148" s="261" t="s">
        <v>17</v>
      </c>
      <c r="N148" s="261" t="s">
        <v>15</v>
      </c>
      <c r="O148" s="261" t="s">
        <v>16</v>
      </c>
      <c r="P148" s="261" t="s">
        <v>17</v>
      </c>
    </row>
    <row r="149" spans="1:16" ht="12.75">
      <c r="A149" s="31" t="s">
        <v>129</v>
      </c>
      <c r="B149" s="209" t="s">
        <v>208</v>
      </c>
      <c r="C149" s="7" t="s">
        <v>131</v>
      </c>
      <c r="D149" s="393"/>
      <c r="E149" s="110">
        <v>0</v>
      </c>
      <c r="F149" s="35">
        <v>0</v>
      </c>
      <c r="G149" s="35">
        <f aca="true" t="shared" si="46" ref="G149:G154">SUM(E149:F149)</f>
        <v>0</v>
      </c>
      <c r="H149" s="35">
        <v>0</v>
      </c>
      <c r="I149" s="35">
        <v>0</v>
      </c>
      <c r="J149" s="35">
        <f aca="true" t="shared" si="47" ref="J149:J154">SUM(H149:I149)</f>
        <v>0</v>
      </c>
      <c r="K149" s="35">
        <v>68</v>
      </c>
      <c r="L149" s="35">
        <v>15</v>
      </c>
      <c r="M149" s="35">
        <f aca="true" t="shared" si="48" ref="M149:M154">SUM(K149:L149)</f>
        <v>83</v>
      </c>
      <c r="N149" s="35">
        <f aca="true" t="shared" si="49" ref="N149:O154">SUM(H149,K149)</f>
        <v>68</v>
      </c>
      <c r="O149" s="35">
        <f t="shared" si="49"/>
        <v>15</v>
      </c>
      <c r="P149" s="96">
        <f aca="true" t="shared" si="50" ref="P149:P154">SUM(N149:O149)</f>
        <v>83</v>
      </c>
    </row>
    <row r="150" spans="1:16" ht="12.75">
      <c r="A150" s="29" t="s">
        <v>166</v>
      </c>
      <c r="B150" s="209" t="s">
        <v>208</v>
      </c>
      <c r="C150" s="8" t="s">
        <v>131</v>
      </c>
      <c r="D150" s="284"/>
      <c r="E150" s="189">
        <v>0</v>
      </c>
      <c r="F150" s="38">
        <v>0</v>
      </c>
      <c r="G150" s="35">
        <f>SUM(E150:F150)</f>
        <v>0</v>
      </c>
      <c r="H150" s="38">
        <v>0</v>
      </c>
      <c r="I150" s="38">
        <v>0</v>
      </c>
      <c r="J150" s="35">
        <f>SUM(H150:I150)</f>
        <v>0</v>
      </c>
      <c r="K150" s="38">
        <v>6</v>
      </c>
      <c r="L150" s="38">
        <v>9</v>
      </c>
      <c r="M150" s="35">
        <f>SUM(K150:L150)</f>
        <v>15</v>
      </c>
      <c r="N150" s="35">
        <f t="shared" si="49"/>
        <v>6</v>
      </c>
      <c r="O150" s="35">
        <f t="shared" si="49"/>
        <v>9</v>
      </c>
      <c r="P150" s="39">
        <f t="shared" si="50"/>
        <v>15</v>
      </c>
    </row>
    <row r="151" spans="1:16" ht="12.75">
      <c r="A151" s="29" t="s">
        <v>132</v>
      </c>
      <c r="B151" s="209" t="s">
        <v>208</v>
      </c>
      <c r="C151" s="8" t="s">
        <v>131</v>
      </c>
      <c r="D151" s="284"/>
      <c r="E151" s="189">
        <v>0</v>
      </c>
      <c r="F151" s="38">
        <v>0</v>
      </c>
      <c r="G151" s="35">
        <f t="shared" si="46"/>
        <v>0</v>
      </c>
      <c r="H151" s="38">
        <v>0</v>
      </c>
      <c r="I151" s="38">
        <v>0</v>
      </c>
      <c r="J151" s="35">
        <f t="shared" si="47"/>
        <v>0</v>
      </c>
      <c r="K151" s="38">
        <v>10</v>
      </c>
      <c r="L151" s="38">
        <v>7</v>
      </c>
      <c r="M151" s="35">
        <f t="shared" si="48"/>
        <v>17</v>
      </c>
      <c r="N151" s="35">
        <f t="shared" si="49"/>
        <v>10</v>
      </c>
      <c r="O151" s="35">
        <f t="shared" si="49"/>
        <v>7</v>
      </c>
      <c r="P151" s="39">
        <f t="shared" si="50"/>
        <v>17</v>
      </c>
    </row>
    <row r="152" spans="1:16" ht="25.5">
      <c r="A152" s="29" t="s">
        <v>133</v>
      </c>
      <c r="B152" s="33" t="s">
        <v>208</v>
      </c>
      <c r="C152" s="8" t="s">
        <v>131</v>
      </c>
      <c r="D152" s="284"/>
      <c r="E152" s="189">
        <v>0</v>
      </c>
      <c r="F152" s="38">
        <v>0</v>
      </c>
      <c r="G152" s="35">
        <f t="shared" si="46"/>
        <v>0</v>
      </c>
      <c r="H152" s="38">
        <v>0</v>
      </c>
      <c r="I152" s="38">
        <v>0</v>
      </c>
      <c r="J152" s="35">
        <f t="shared" si="47"/>
        <v>0</v>
      </c>
      <c r="K152" s="38">
        <v>15</v>
      </c>
      <c r="L152" s="38">
        <v>17</v>
      </c>
      <c r="M152" s="35">
        <f t="shared" si="48"/>
        <v>32</v>
      </c>
      <c r="N152" s="35">
        <f>SUM(H152,K152)</f>
        <v>15</v>
      </c>
      <c r="O152" s="35">
        <f t="shared" si="49"/>
        <v>17</v>
      </c>
      <c r="P152" s="39">
        <f t="shared" si="50"/>
        <v>32</v>
      </c>
    </row>
    <row r="153" spans="1:16" ht="25.5">
      <c r="A153" s="29" t="s">
        <v>134</v>
      </c>
      <c r="B153" s="33" t="s">
        <v>208</v>
      </c>
      <c r="C153" s="8" t="s">
        <v>131</v>
      </c>
      <c r="D153" s="284"/>
      <c r="E153" s="189">
        <v>0</v>
      </c>
      <c r="F153" s="38">
        <v>0</v>
      </c>
      <c r="G153" s="35">
        <f t="shared" si="46"/>
        <v>0</v>
      </c>
      <c r="H153" s="38">
        <v>0</v>
      </c>
      <c r="I153" s="38">
        <v>0</v>
      </c>
      <c r="J153" s="35">
        <f t="shared" si="47"/>
        <v>0</v>
      </c>
      <c r="K153" s="38">
        <v>39</v>
      </c>
      <c r="L153" s="38">
        <v>15</v>
      </c>
      <c r="M153" s="35">
        <f t="shared" si="48"/>
        <v>54</v>
      </c>
      <c r="N153" s="35">
        <f t="shared" si="49"/>
        <v>39</v>
      </c>
      <c r="O153" s="35">
        <f t="shared" si="49"/>
        <v>15</v>
      </c>
      <c r="P153" s="39">
        <f t="shared" si="50"/>
        <v>54</v>
      </c>
    </row>
    <row r="154" spans="1:16" ht="26.25" thickBot="1">
      <c r="A154" s="292" t="s">
        <v>52</v>
      </c>
      <c r="B154" s="394" t="s">
        <v>208</v>
      </c>
      <c r="C154" s="395" t="s">
        <v>131</v>
      </c>
      <c r="D154" s="396"/>
      <c r="E154" s="269">
        <v>0</v>
      </c>
      <c r="F154" s="98">
        <v>0</v>
      </c>
      <c r="G154" s="105">
        <f t="shared" si="46"/>
        <v>0</v>
      </c>
      <c r="H154" s="98">
        <v>0</v>
      </c>
      <c r="I154" s="98">
        <v>0</v>
      </c>
      <c r="J154" s="105">
        <f t="shared" si="47"/>
        <v>0</v>
      </c>
      <c r="K154" s="98">
        <v>123</v>
      </c>
      <c r="L154" s="98">
        <v>24</v>
      </c>
      <c r="M154" s="105">
        <f t="shared" si="48"/>
        <v>147</v>
      </c>
      <c r="N154" s="105">
        <f>SUM(H154,K154)</f>
        <v>123</v>
      </c>
      <c r="O154" s="105">
        <f t="shared" si="49"/>
        <v>24</v>
      </c>
      <c r="P154" s="99">
        <f t="shared" si="50"/>
        <v>147</v>
      </c>
    </row>
    <row r="155" spans="1:16" ht="14.25" customHeight="1" thickBot="1">
      <c r="A155" s="693" t="s">
        <v>32</v>
      </c>
      <c r="B155" s="693"/>
      <c r="C155" s="693"/>
      <c r="D155" s="694"/>
      <c r="E155" s="273">
        <f>SUM(E149:E154)</f>
        <v>0</v>
      </c>
      <c r="F155" s="273">
        <f aca="true" t="shared" si="51" ref="F155:P155">SUM(F149:F154)</f>
        <v>0</v>
      </c>
      <c r="G155" s="273">
        <f t="shared" si="51"/>
        <v>0</v>
      </c>
      <c r="H155" s="273">
        <f t="shared" si="51"/>
        <v>0</v>
      </c>
      <c r="I155" s="273">
        <f t="shared" si="51"/>
        <v>0</v>
      </c>
      <c r="J155" s="273">
        <f>SUM(J149:J154)</f>
        <v>0</v>
      </c>
      <c r="K155" s="273">
        <f>SUM(K149:K154)</f>
        <v>261</v>
      </c>
      <c r="L155" s="273">
        <f t="shared" si="51"/>
        <v>87</v>
      </c>
      <c r="M155" s="273">
        <f t="shared" si="51"/>
        <v>348</v>
      </c>
      <c r="N155" s="273">
        <f t="shared" si="51"/>
        <v>261</v>
      </c>
      <c r="O155" s="273">
        <f t="shared" si="51"/>
        <v>87</v>
      </c>
      <c r="P155" s="273">
        <f t="shared" si="51"/>
        <v>348</v>
      </c>
    </row>
    <row r="156" spans="1:16" ht="12.75">
      <c r="A156" s="63"/>
      <c r="B156" s="63"/>
      <c r="C156" s="63"/>
      <c r="D156" s="63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</row>
    <row r="157" spans="1:16" ht="13.5" thickBot="1">
      <c r="A157" s="63"/>
      <c r="B157" s="63"/>
      <c r="C157" s="63"/>
      <c r="D157" s="63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</row>
    <row r="158" spans="1:16" ht="14.25" customHeight="1" thickBot="1">
      <c r="A158" s="156" t="s">
        <v>14</v>
      </c>
      <c r="B158" s="152"/>
      <c r="C158" s="152" t="s">
        <v>9</v>
      </c>
      <c r="D158" s="152"/>
      <c r="E158" s="153" t="s">
        <v>15</v>
      </c>
      <c r="F158" s="153" t="s">
        <v>16</v>
      </c>
      <c r="G158" s="153" t="s">
        <v>17</v>
      </c>
      <c r="H158" s="153" t="s">
        <v>15</v>
      </c>
      <c r="I158" s="153" t="s">
        <v>16</v>
      </c>
      <c r="J158" s="153" t="s">
        <v>17</v>
      </c>
      <c r="K158" s="153" t="s">
        <v>15</v>
      </c>
      <c r="L158" s="153" t="s">
        <v>16</v>
      </c>
      <c r="M158" s="153" t="s">
        <v>17</v>
      </c>
      <c r="N158" s="153" t="s">
        <v>15</v>
      </c>
      <c r="O158" s="153" t="s">
        <v>16</v>
      </c>
      <c r="P158" s="153" t="s">
        <v>17</v>
      </c>
    </row>
    <row r="159" spans="1:16" ht="13.5" thickBot="1">
      <c r="A159" s="469" t="s">
        <v>69</v>
      </c>
      <c r="B159" s="69" t="s">
        <v>199</v>
      </c>
      <c r="C159" s="70" t="s">
        <v>192</v>
      </c>
      <c r="D159" s="71"/>
      <c r="E159" s="113">
        <v>70</v>
      </c>
      <c r="F159" s="45">
        <v>47</v>
      </c>
      <c r="G159" s="45">
        <f>SUM(E159:F159)</f>
        <v>117</v>
      </c>
      <c r="H159" s="165">
        <v>69</v>
      </c>
      <c r="I159" s="166">
        <v>42</v>
      </c>
      <c r="J159" s="167">
        <f>SUM(H159:I159)</f>
        <v>111</v>
      </c>
      <c r="K159" s="25">
        <v>0</v>
      </c>
      <c r="L159" s="25">
        <v>0</v>
      </c>
      <c r="M159" s="25">
        <f>SUM(K159:L159)</f>
        <v>0</v>
      </c>
      <c r="N159" s="36">
        <f>SUM(H159,K159)</f>
        <v>69</v>
      </c>
      <c r="O159" s="36">
        <f>SUM(I159,L159)</f>
        <v>42</v>
      </c>
      <c r="P159" s="26">
        <f>SUM(N159:O159)</f>
        <v>111</v>
      </c>
    </row>
    <row r="160" spans="1:16" ht="13.5" thickBot="1">
      <c r="A160" s="659" t="s">
        <v>32</v>
      </c>
      <c r="B160" s="659"/>
      <c r="C160" s="659"/>
      <c r="D160" s="659"/>
      <c r="E160" s="155">
        <f>SUM(E159)</f>
        <v>70</v>
      </c>
      <c r="F160" s="155">
        <f aca="true" t="shared" si="52" ref="F160:O160">SUM(F159)</f>
        <v>47</v>
      </c>
      <c r="G160" s="155">
        <f t="shared" si="52"/>
        <v>117</v>
      </c>
      <c r="H160" s="155">
        <f t="shared" si="52"/>
        <v>69</v>
      </c>
      <c r="I160" s="155">
        <f t="shared" si="52"/>
        <v>42</v>
      </c>
      <c r="J160" s="155">
        <f t="shared" si="52"/>
        <v>111</v>
      </c>
      <c r="K160" s="155">
        <f t="shared" si="52"/>
        <v>0</v>
      </c>
      <c r="L160" s="155">
        <f t="shared" si="52"/>
        <v>0</v>
      </c>
      <c r="M160" s="155">
        <f t="shared" si="52"/>
        <v>0</v>
      </c>
      <c r="N160" s="155">
        <f t="shared" si="52"/>
        <v>69</v>
      </c>
      <c r="O160" s="155">
        <f t="shared" si="52"/>
        <v>42</v>
      </c>
      <c r="P160" s="155">
        <f>SUM(P159)</f>
        <v>111</v>
      </c>
    </row>
    <row r="161" spans="1:16" ht="12.75">
      <c r="A161" s="63"/>
      <c r="B161" s="63"/>
      <c r="C161" s="63"/>
      <c r="D161" s="63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2" spans="1:16" ht="13.5" thickBot="1">
      <c r="A162" s="61"/>
      <c r="B162" s="61"/>
      <c r="C162" s="61"/>
      <c r="D162" s="61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</row>
    <row r="163" spans="1:16" ht="13.5" thickBot="1">
      <c r="A163" s="675" t="s">
        <v>151</v>
      </c>
      <c r="B163" s="675"/>
      <c r="C163" s="675"/>
      <c r="D163" s="675"/>
      <c r="E163" s="54">
        <f aca="true" t="shared" si="53" ref="E163:P163">E27+E38+E57+E80+E88+E105+E114+E120+E134+E144+E155+E160</f>
        <v>1389</v>
      </c>
      <c r="F163" s="54">
        <f t="shared" si="53"/>
        <v>1196</v>
      </c>
      <c r="G163" s="54">
        <f t="shared" si="53"/>
        <v>2585</v>
      </c>
      <c r="H163" s="54">
        <f t="shared" si="53"/>
        <v>1222</v>
      </c>
      <c r="I163" s="54">
        <f t="shared" si="53"/>
        <v>1097</v>
      </c>
      <c r="J163" s="54">
        <f t="shared" si="53"/>
        <v>2319</v>
      </c>
      <c r="K163" s="54">
        <f t="shared" si="53"/>
        <v>9748</v>
      </c>
      <c r="L163" s="54">
        <f t="shared" si="53"/>
        <v>8565</v>
      </c>
      <c r="M163" s="54">
        <f t="shared" si="53"/>
        <v>18313</v>
      </c>
      <c r="N163" s="54">
        <f t="shared" si="53"/>
        <v>10970</v>
      </c>
      <c r="O163" s="54">
        <f t="shared" si="53"/>
        <v>9662</v>
      </c>
      <c r="P163" s="54">
        <f t="shared" si="53"/>
        <v>20632</v>
      </c>
    </row>
    <row r="164" spans="1:16" ht="12.75">
      <c r="A164" s="56"/>
      <c r="B164" s="56"/>
      <c r="C164" s="56"/>
      <c r="D164" s="56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ht="12.75">
      <c r="A165" s="56"/>
      <c r="B165" s="56"/>
      <c r="C165" s="56"/>
      <c r="D165" s="56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ht="12.75">
      <c r="A166" s="56"/>
      <c r="B166" s="56"/>
      <c r="C166" s="56"/>
      <c r="D166" s="56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ht="21" thickBot="1">
      <c r="A167" s="628" t="s">
        <v>187</v>
      </c>
      <c r="B167" s="628"/>
      <c r="C167" s="628"/>
      <c r="D167" s="628"/>
      <c r="E167" s="628"/>
      <c r="F167" s="628"/>
      <c r="G167" s="628"/>
      <c r="H167" s="628"/>
      <c r="I167" s="628"/>
      <c r="J167" s="628"/>
      <c r="K167" s="628"/>
      <c r="L167" s="628"/>
      <c r="M167" s="628"/>
      <c r="N167" s="628"/>
      <c r="O167" s="628"/>
      <c r="P167" s="628"/>
    </row>
    <row r="168" spans="1:53" s="579" customFormat="1" ht="13.5" thickBot="1">
      <c r="A168" s="629" t="s">
        <v>108</v>
      </c>
      <c r="B168" s="629"/>
      <c r="C168" s="629"/>
      <c r="D168" s="629"/>
      <c r="E168" s="629"/>
      <c r="F168" s="629"/>
      <c r="G168" s="629"/>
      <c r="H168" s="660" t="s">
        <v>6</v>
      </c>
      <c r="I168" s="660"/>
      <c r="J168" s="660"/>
      <c r="K168" s="660"/>
      <c r="L168" s="660"/>
      <c r="M168" s="660"/>
      <c r="N168" s="660"/>
      <c r="O168" s="660"/>
      <c r="P168" s="660"/>
      <c r="Q168" s="578"/>
      <c r="R168" s="578"/>
      <c r="S168" s="578"/>
      <c r="T168" s="578"/>
      <c r="U168" s="578"/>
      <c r="V168" s="578"/>
      <c r="W168" s="578"/>
      <c r="X168" s="578"/>
      <c r="Y168" s="578"/>
      <c r="Z168" s="578"/>
      <c r="AA168" s="578"/>
      <c r="AB168" s="578"/>
      <c r="AC168" s="578"/>
      <c r="AD168" s="578"/>
      <c r="AE168" s="578"/>
      <c r="AF168" s="578"/>
      <c r="AG168" s="578"/>
      <c r="AH168" s="578"/>
      <c r="AI168" s="578"/>
      <c r="AJ168" s="578"/>
      <c r="AK168" s="578"/>
      <c r="AL168" s="578"/>
      <c r="AM168" s="578"/>
      <c r="AN168" s="578"/>
      <c r="AO168" s="578"/>
      <c r="AP168" s="578"/>
      <c r="AQ168" s="578"/>
      <c r="AR168" s="578"/>
      <c r="AS168" s="578"/>
      <c r="AT168" s="578"/>
      <c r="AU168" s="578"/>
      <c r="AV168" s="578"/>
      <c r="AW168" s="578"/>
      <c r="AX168" s="578"/>
      <c r="AY168" s="578"/>
      <c r="AZ168" s="578"/>
      <c r="BA168" s="578"/>
    </row>
    <row r="169" spans="1:16" ht="13.5" thickBot="1">
      <c r="A169" s="156" t="s">
        <v>7</v>
      </c>
      <c r="B169" s="356" t="s">
        <v>49</v>
      </c>
      <c r="C169" s="261" t="s">
        <v>9</v>
      </c>
      <c r="D169" s="261"/>
      <c r="E169" s="636" t="s">
        <v>10</v>
      </c>
      <c r="F169" s="636"/>
      <c r="G169" s="636"/>
      <c r="H169" s="637" t="s">
        <v>11</v>
      </c>
      <c r="I169" s="636"/>
      <c r="J169" s="636"/>
      <c r="K169" s="636" t="s">
        <v>12</v>
      </c>
      <c r="L169" s="636"/>
      <c r="M169" s="636"/>
      <c r="N169" s="636" t="s">
        <v>13</v>
      </c>
      <c r="O169" s="636"/>
      <c r="P169" s="636"/>
    </row>
    <row r="170" spans="1:16" ht="13.5" thickBot="1">
      <c r="A170" s="156" t="s">
        <v>14</v>
      </c>
      <c r="B170" s="152"/>
      <c r="C170" s="152"/>
      <c r="D170" s="152"/>
      <c r="E170" s="153" t="s">
        <v>15</v>
      </c>
      <c r="F170" s="153" t="s">
        <v>16</v>
      </c>
      <c r="G170" s="153" t="s">
        <v>17</v>
      </c>
      <c r="H170" s="153" t="s">
        <v>15</v>
      </c>
      <c r="I170" s="153" t="s">
        <v>16</v>
      </c>
      <c r="J170" s="153" t="s">
        <v>17</v>
      </c>
      <c r="K170" s="153" t="s">
        <v>15</v>
      </c>
      <c r="L170" s="153" t="s">
        <v>16</v>
      </c>
      <c r="M170" s="153" t="s">
        <v>17</v>
      </c>
      <c r="N170" s="153" t="s">
        <v>15</v>
      </c>
      <c r="O170" s="153" t="s">
        <v>16</v>
      </c>
      <c r="P170" s="153" t="s">
        <v>17</v>
      </c>
    </row>
    <row r="171" spans="1:16" ht="39" thickBot="1">
      <c r="A171" s="140" t="s">
        <v>137</v>
      </c>
      <c r="B171" s="59" t="s">
        <v>80</v>
      </c>
      <c r="C171" s="4" t="s">
        <v>113</v>
      </c>
      <c r="D171" s="141"/>
      <c r="E171" s="25">
        <v>13</v>
      </c>
      <c r="F171" s="25">
        <v>11</v>
      </c>
      <c r="G171" s="25">
        <f>SUM(E171:F171)</f>
        <v>24</v>
      </c>
      <c r="H171" s="169">
        <v>9</v>
      </c>
      <c r="I171" s="169">
        <v>7</v>
      </c>
      <c r="J171" s="169">
        <f>SUM(H171,I171)</f>
        <v>16</v>
      </c>
      <c r="K171" s="25">
        <v>20</v>
      </c>
      <c r="L171" s="25">
        <v>14</v>
      </c>
      <c r="M171" s="25">
        <f>SUM(K171:L171)</f>
        <v>34</v>
      </c>
      <c r="N171" s="25">
        <f>SUM(H171,K171)</f>
        <v>29</v>
      </c>
      <c r="O171" s="25">
        <f>SUM(I171,L171)</f>
        <v>21</v>
      </c>
      <c r="P171" s="26">
        <f>SUM(N171:O171)</f>
        <v>50</v>
      </c>
    </row>
    <row r="172" spans="1:53" s="579" customFormat="1" ht="13.5" thickBot="1">
      <c r="A172" s="659" t="s">
        <v>32</v>
      </c>
      <c r="B172" s="659"/>
      <c r="C172" s="659"/>
      <c r="D172" s="659"/>
      <c r="E172" s="155">
        <f>E171</f>
        <v>13</v>
      </c>
      <c r="F172" s="155">
        <f aca="true" t="shared" si="54" ref="F172:O172">F171</f>
        <v>11</v>
      </c>
      <c r="G172" s="155">
        <f t="shared" si="54"/>
        <v>24</v>
      </c>
      <c r="H172" s="155">
        <f t="shared" si="54"/>
        <v>9</v>
      </c>
      <c r="I172" s="155">
        <f t="shared" si="54"/>
        <v>7</v>
      </c>
      <c r="J172" s="155">
        <f t="shared" si="54"/>
        <v>16</v>
      </c>
      <c r="K172" s="155">
        <f t="shared" si="54"/>
        <v>20</v>
      </c>
      <c r="L172" s="155">
        <f t="shared" si="54"/>
        <v>14</v>
      </c>
      <c r="M172" s="155">
        <f t="shared" si="54"/>
        <v>34</v>
      </c>
      <c r="N172" s="155">
        <f t="shared" si="54"/>
        <v>29</v>
      </c>
      <c r="O172" s="155">
        <f t="shared" si="54"/>
        <v>21</v>
      </c>
      <c r="P172" s="155">
        <f>P171</f>
        <v>50</v>
      </c>
      <c r="Q172" s="578"/>
      <c r="R172" s="578"/>
      <c r="S172" s="578"/>
      <c r="T172" s="578"/>
      <c r="U172" s="578"/>
      <c r="V172" s="578"/>
      <c r="W172" s="578"/>
      <c r="X172" s="578"/>
      <c r="Y172" s="578"/>
      <c r="Z172" s="578"/>
      <c r="AA172" s="578"/>
      <c r="AB172" s="578"/>
      <c r="AC172" s="578"/>
      <c r="AD172" s="578"/>
      <c r="AE172" s="578"/>
      <c r="AF172" s="578"/>
      <c r="AG172" s="578"/>
      <c r="AH172" s="578"/>
      <c r="AI172" s="578"/>
      <c r="AJ172" s="578"/>
      <c r="AK172" s="578"/>
      <c r="AL172" s="578"/>
      <c r="AM172" s="578"/>
      <c r="AN172" s="578"/>
      <c r="AO172" s="578"/>
      <c r="AP172" s="578"/>
      <c r="AQ172" s="578"/>
      <c r="AR172" s="578"/>
      <c r="AS172" s="578"/>
      <c r="AT172" s="578"/>
      <c r="AU172" s="578"/>
      <c r="AV172" s="578"/>
      <c r="AW172" s="578"/>
      <c r="AX172" s="578"/>
      <c r="AY172" s="578"/>
      <c r="AZ172" s="578"/>
      <c r="BA172" s="578"/>
    </row>
    <row r="173" spans="1:16" ht="12.75">
      <c r="A173" s="56"/>
      <c r="B173" s="56"/>
      <c r="C173" s="56"/>
      <c r="D173" s="56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ht="23.25" customHeight="1" thickBot="1">
      <c r="A174" s="56"/>
      <c r="B174" s="56"/>
      <c r="C174" s="56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64"/>
    </row>
    <row r="175" spans="1:16" ht="13.5" thickBot="1">
      <c r="A175" s="629" t="s">
        <v>81</v>
      </c>
      <c r="B175" s="629"/>
      <c r="C175" s="629"/>
      <c r="D175" s="629"/>
      <c r="E175" s="629"/>
      <c r="F175" s="629"/>
      <c r="G175" s="629"/>
      <c r="H175" s="660" t="s">
        <v>6</v>
      </c>
      <c r="I175" s="660"/>
      <c r="J175" s="660"/>
      <c r="K175" s="660"/>
      <c r="L175" s="660"/>
      <c r="M175" s="660"/>
      <c r="N175" s="660"/>
      <c r="O175" s="660"/>
      <c r="P175" s="660"/>
    </row>
    <row r="176" spans="1:16" ht="13.5" thickBot="1">
      <c r="A176" s="156" t="s">
        <v>7</v>
      </c>
      <c r="B176" s="356" t="s">
        <v>49</v>
      </c>
      <c r="C176" s="261" t="s">
        <v>9</v>
      </c>
      <c r="D176" s="261"/>
      <c r="E176" s="636" t="s">
        <v>10</v>
      </c>
      <c r="F176" s="636"/>
      <c r="G176" s="636"/>
      <c r="H176" s="637" t="s">
        <v>11</v>
      </c>
      <c r="I176" s="636"/>
      <c r="J176" s="636"/>
      <c r="K176" s="636" t="s">
        <v>12</v>
      </c>
      <c r="L176" s="636"/>
      <c r="M176" s="636"/>
      <c r="N176" s="636" t="s">
        <v>13</v>
      </c>
      <c r="O176" s="636"/>
      <c r="P176" s="636"/>
    </row>
    <row r="177" spans="1:16" ht="13.5" thickBot="1">
      <c r="A177" s="156" t="s">
        <v>14</v>
      </c>
      <c r="B177" s="152"/>
      <c r="C177" s="152"/>
      <c r="D177" s="152"/>
      <c r="E177" s="153" t="s">
        <v>15</v>
      </c>
      <c r="F177" s="153" t="s">
        <v>16</v>
      </c>
      <c r="G177" s="153" t="s">
        <v>17</v>
      </c>
      <c r="H177" s="153" t="s">
        <v>15</v>
      </c>
      <c r="I177" s="153" t="s">
        <v>16</v>
      </c>
      <c r="J177" s="153" t="s">
        <v>17</v>
      </c>
      <c r="K177" s="153" t="s">
        <v>15</v>
      </c>
      <c r="L177" s="153" t="s">
        <v>16</v>
      </c>
      <c r="M177" s="153" t="s">
        <v>17</v>
      </c>
      <c r="N177" s="153" t="s">
        <v>15</v>
      </c>
      <c r="O177" s="153" t="s">
        <v>16</v>
      </c>
      <c r="P177" s="153" t="s">
        <v>17</v>
      </c>
    </row>
    <row r="178" spans="1:16" ht="13.5" thickBot="1">
      <c r="A178" s="140" t="s">
        <v>200</v>
      </c>
      <c r="B178" s="59" t="s">
        <v>138</v>
      </c>
      <c r="C178" s="4" t="s">
        <v>83</v>
      </c>
      <c r="D178" s="141"/>
      <c r="E178" s="25">
        <v>5</v>
      </c>
      <c r="F178" s="25">
        <v>17</v>
      </c>
      <c r="G178" s="35">
        <f>SUM(E178:F178)</f>
        <v>22</v>
      </c>
      <c r="H178" s="25">
        <v>5</v>
      </c>
      <c r="I178" s="35">
        <v>14</v>
      </c>
      <c r="J178" s="45">
        <f>SUM(H178,I178)</f>
        <v>19</v>
      </c>
      <c r="K178" s="36">
        <v>20</v>
      </c>
      <c r="L178" s="36">
        <v>27</v>
      </c>
      <c r="M178" s="25">
        <f>SUM(K178,L178)</f>
        <v>47</v>
      </c>
      <c r="N178" s="36">
        <f>SUM(H178,K178)</f>
        <v>25</v>
      </c>
      <c r="O178" s="36">
        <f>SUM(I178,L178)</f>
        <v>41</v>
      </c>
      <c r="P178" s="26">
        <f>SUM(N178:O178)</f>
        <v>66</v>
      </c>
    </row>
    <row r="179" spans="1:16" ht="13.5" thickBot="1">
      <c r="A179" s="616" t="s">
        <v>32</v>
      </c>
      <c r="B179" s="617"/>
      <c r="C179" s="617"/>
      <c r="D179" s="710"/>
      <c r="E179" s="533">
        <f>E178</f>
        <v>5</v>
      </c>
      <c r="F179" s="533">
        <f aca="true" t="shared" si="55" ref="F179:O179">F178</f>
        <v>17</v>
      </c>
      <c r="G179" s="533">
        <f t="shared" si="55"/>
        <v>22</v>
      </c>
      <c r="H179" s="533">
        <f t="shared" si="55"/>
        <v>5</v>
      </c>
      <c r="I179" s="533">
        <f t="shared" si="55"/>
        <v>14</v>
      </c>
      <c r="J179" s="533">
        <f t="shared" si="55"/>
        <v>19</v>
      </c>
      <c r="K179" s="533">
        <f t="shared" si="55"/>
        <v>20</v>
      </c>
      <c r="L179" s="533">
        <f t="shared" si="55"/>
        <v>27</v>
      </c>
      <c r="M179" s="533">
        <f t="shared" si="55"/>
        <v>47</v>
      </c>
      <c r="N179" s="533">
        <f t="shared" si="55"/>
        <v>25</v>
      </c>
      <c r="O179" s="533">
        <f t="shared" si="55"/>
        <v>41</v>
      </c>
      <c r="P179" s="534">
        <f>P178</f>
        <v>66</v>
      </c>
    </row>
    <row r="180" spans="1:16" ht="12.75">
      <c r="A180" s="56"/>
      <c r="B180" s="56"/>
      <c r="C180" s="56"/>
      <c r="D180" s="56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 ht="13.5" thickBot="1">
      <c r="A181" s="56"/>
      <c r="B181" s="56"/>
      <c r="C181" s="56"/>
      <c r="D181" s="56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 ht="13.5" thickBot="1">
      <c r="A182" s="629" t="s">
        <v>128</v>
      </c>
      <c r="B182" s="629"/>
      <c r="C182" s="629"/>
      <c r="D182" s="629"/>
      <c r="E182" s="629"/>
      <c r="F182" s="629"/>
      <c r="G182" s="629"/>
      <c r="H182" s="660" t="s">
        <v>6</v>
      </c>
      <c r="I182" s="660"/>
      <c r="J182" s="660"/>
      <c r="K182" s="660"/>
      <c r="L182" s="660"/>
      <c r="M182" s="660"/>
      <c r="N182" s="660"/>
      <c r="O182" s="660"/>
      <c r="P182" s="660"/>
    </row>
    <row r="183" spans="1:53" s="118" customFormat="1" ht="13.5" thickBot="1">
      <c r="A183" s="156" t="s">
        <v>7</v>
      </c>
      <c r="B183" s="356" t="s">
        <v>49</v>
      </c>
      <c r="C183" s="261" t="s">
        <v>9</v>
      </c>
      <c r="D183" s="261"/>
      <c r="E183" s="636" t="s">
        <v>10</v>
      </c>
      <c r="F183" s="636"/>
      <c r="G183" s="636"/>
      <c r="H183" s="637" t="s">
        <v>11</v>
      </c>
      <c r="I183" s="636"/>
      <c r="J183" s="636"/>
      <c r="K183" s="636" t="s">
        <v>12</v>
      </c>
      <c r="L183" s="636"/>
      <c r="M183" s="636"/>
      <c r="N183" s="636" t="s">
        <v>13</v>
      </c>
      <c r="O183" s="636"/>
      <c r="P183" s="636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</row>
    <row r="184" spans="1:53" s="118" customFormat="1" ht="13.5" thickBot="1">
      <c r="A184" s="156" t="s">
        <v>14</v>
      </c>
      <c r="B184" s="152"/>
      <c r="C184" s="152"/>
      <c r="D184" s="152"/>
      <c r="E184" s="153" t="s">
        <v>15</v>
      </c>
      <c r="F184" s="153" t="s">
        <v>16</v>
      </c>
      <c r="G184" s="153" t="s">
        <v>17</v>
      </c>
      <c r="H184" s="153" t="s">
        <v>15</v>
      </c>
      <c r="I184" s="153" t="s">
        <v>16</v>
      </c>
      <c r="J184" s="153" t="s">
        <v>17</v>
      </c>
      <c r="K184" s="153" t="s">
        <v>15</v>
      </c>
      <c r="L184" s="153" t="s">
        <v>16</v>
      </c>
      <c r="M184" s="153" t="s">
        <v>17</v>
      </c>
      <c r="N184" s="153" t="s">
        <v>15</v>
      </c>
      <c r="O184" s="153" t="s">
        <v>16</v>
      </c>
      <c r="P184" s="153" t="s">
        <v>17</v>
      </c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</row>
    <row r="185" spans="1:53" s="118" customFormat="1" ht="25.5">
      <c r="A185" s="172" t="s">
        <v>139</v>
      </c>
      <c r="B185" s="173" t="s">
        <v>140</v>
      </c>
      <c r="C185" s="162" t="s">
        <v>113</v>
      </c>
      <c r="D185" s="123"/>
      <c r="E185" s="36">
        <v>13</v>
      </c>
      <c r="F185" s="35">
        <v>5</v>
      </c>
      <c r="G185" s="35">
        <f>SUM(E185:F185)</f>
        <v>18</v>
      </c>
      <c r="H185" s="35">
        <v>9</v>
      </c>
      <c r="I185" s="35">
        <v>4</v>
      </c>
      <c r="J185" s="35">
        <f>SUM(H185:I185)</f>
        <v>13</v>
      </c>
      <c r="K185" s="36">
        <v>26</v>
      </c>
      <c r="L185" s="36">
        <v>11</v>
      </c>
      <c r="M185" s="35">
        <f>SUM(K185:L185)</f>
        <v>37</v>
      </c>
      <c r="N185" s="36">
        <f aca="true" t="shared" si="56" ref="N185:O187">SUM(H185,K185)</f>
        <v>35</v>
      </c>
      <c r="O185" s="36">
        <f t="shared" si="56"/>
        <v>15</v>
      </c>
      <c r="P185" s="96">
        <f>SUM(N185:O185)</f>
        <v>50</v>
      </c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</row>
    <row r="186" spans="1:16" ht="25.5">
      <c r="A186" s="225" t="s">
        <v>141</v>
      </c>
      <c r="B186" s="142" t="s">
        <v>140</v>
      </c>
      <c r="C186" s="121" t="s">
        <v>113</v>
      </c>
      <c r="D186" s="55"/>
      <c r="E186" s="37">
        <v>18</v>
      </c>
      <c r="F186" s="46">
        <v>6</v>
      </c>
      <c r="G186" s="35">
        <f>SUM(E186:F186)</f>
        <v>24</v>
      </c>
      <c r="H186" s="38">
        <v>16</v>
      </c>
      <c r="I186" s="46">
        <v>5</v>
      </c>
      <c r="J186" s="38">
        <f>SUM(H186:I186)</f>
        <v>21</v>
      </c>
      <c r="K186" s="37">
        <v>16</v>
      </c>
      <c r="L186" s="37">
        <v>11</v>
      </c>
      <c r="M186" s="38">
        <f>SUM(K186:L186)</f>
        <v>27</v>
      </c>
      <c r="N186" s="37">
        <f t="shared" si="56"/>
        <v>32</v>
      </c>
      <c r="O186" s="37">
        <f>SUM(I186,L186)</f>
        <v>16</v>
      </c>
      <c r="P186" s="39">
        <f>SUM(N186:O186)</f>
        <v>48</v>
      </c>
    </row>
    <row r="187" spans="1:53" s="118" customFormat="1" ht="23.25" thickBot="1">
      <c r="A187" s="23" t="s">
        <v>157</v>
      </c>
      <c r="B187" s="170" t="s">
        <v>140</v>
      </c>
      <c r="C187" s="143" t="s">
        <v>113</v>
      </c>
      <c r="D187" s="138"/>
      <c r="E187" s="53">
        <v>6</v>
      </c>
      <c r="F187" s="171">
        <v>5</v>
      </c>
      <c r="G187" s="98">
        <f>SUM(E187:F187)</f>
        <v>11</v>
      </c>
      <c r="H187" s="98">
        <v>5</v>
      </c>
      <c r="I187" s="171">
        <v>4</v>
      </c>
      <c r="J187" s="98">
        <f>SUM(H187:I187)</f>
        <v>9</v>
      </c>
      <c r="K187" s="53">
        <v>10</v>
      </c>
      <c r="L187" s="53">
        <v>16</v>
      </c>
      <c r="M187" s="98">
        <f>SUM(K187:L187)</f>
        <v>26</v>
      </c>
      <c r="N187" s="53">
        <f>SUM(H187,K187)</f>
        <v>15</v>
      </c>
      <c r="O187" s="53">
        <f t="shared" si="56"/>
        <v>20</v>
      </c>
      <c r="P187" s="99">
        <f>SUM(N187:O187)</f>
        <v>35</v>
      </c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</row>
    <row r="188" spans="1:16" ht="13.5" thickBot="1">
      <c r="A188" s="659" t="s">
        <v>32</v>
      </c>
      <c r="B188" s="659"/>
      <c r="C188" s="659"/>
      <c r="D188" s="659"/>
      <c r="E188" s="155">
        <f>SUM(E185:E187)</f>
        <v>37</v>
      </c>
      <c r="F188" s="155">
        <f aca="true" t="shared" si="57" ref="F188:P188">SUM(F185:F187)</f>
        <v>16</v>
      </c>
      <c r="G188" s="155">
        <f t="shared" si="57"/>
        <v>53</v>
      </c>
      <c r="H188" s="155">
        <f t="shared" si="57"/>
        <v>30</v>
      </c>
      <c r="I188" s="155">
        <f t="shared" si="57"/>
        <v>13</v>
      </c>
      <c r="J188" s="155">
        <f t="shared" si="57"/>
        <v>43</v>
      </c>
      <c r="K188" s="155">
        <f t="shared" si="57"/>
        <v>52</v>
      </c>
      <c r="L188" s="155">
        <f>SUM(L185:L187)</f>
        <v>38</v>
      </c>
      <c r="M188" s="155">
        <f>SUM(M185:M187)</f>
        <v>90</v>
      </c>
      <c r="N188" s="155">
        <f t="shared" si="57"/>
        <v>82</v>
      </c>
      <c r="O188" s="155">
        <f t="shared" si="57"/>
        <v>51</v>
      </c>
      <c r="P188" s="155">
        <f t="shared" si="57"/>
        <v>133</v>
      </c>
    </row>
    <row r="189" spans="1:16" ht="12.75">
      <c r="A189" s="56"/>
      <c r="B189" s="56"/>
      <c r="C189" s="56"/>
      <c r="D189" s="56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 ht="13.5" thickBot="1">
      <c r="A190" s="56"/>
      <c r="B190" s="56"/>
      <c r="C190" s="56"/>
      <c r="D190" s="56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ht="13.5" thickBot="1">
      <c r="A191" s="629" t="s">
        <v>128</v>
      </c>
      <c r="B191" s="629"/>
      <c r="C191" s="629"/>
      <c r="D191" s="629"/>
      <c r="E191" s="629"/>
      <c r="F191" s="629"/>
      <c r="G191" s="629"/>
      <c r="H191" s="660" t="s">
        <v>6</v>
      </c>
      <c r="I191" s="660"/>
      <c r="J191" s="660"/>
      <c r="K191" s="660"/>
      <c r="L191" s="660"/>
      <c r="M191" s="660"/>
      <c r="N191" s="660"/>
      <c r="O191" s="660"/>
      <c r="P191" s="660"/>
    </row>
    <row r="192" spans="1:53" s="118" customFormat="1" ht="13.5" thickBot="1">
      <c r="A192" s="156" t="s">
        <v>7</v>
      </c>
      <c r="B192" s="356" t="s">
        <v>49</v>
      </c>
      <c r="C192" s="261" t="s">
        <v>9</v>
      </c>
      <c r="D192" s="261"/>
      <c r="E192" s="636" t="s">
        <v>10</v>
      </c>
      <c r="F192" s="636"/>
      <c r="G192" s="636"/>
      <c r="H192" s="637" t="s">
        <v>11</v>
      </c>
      <c r="I192" s="636"/>
      <c r="J192" s="636"/>
      <c r="K192" s="636" t="s">
        <v>12</v>
      </c>
      <c r="L192" s="636"/>
      <c r="M192" s="636"/>
      <c r="N192" s="636" t="s">
        <v>13</v>
      </c>
      <c r="O192" s="636"/>
      <c r="P192" s="636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</row>
    <row r="193" spans="1:16" ht="13.5" thickBot="1">
      <c r="A193" s="156" t="s">
        <v>14</v>
      </c>
      <c r="B193" s="152"/>
      <c r="C193" s="152"/>
      <c r="D193" s="152"/>
      <c r="E193" s="153" t="s">
        <v>15</v>
      </c>
      <c r="F193" s="153" t="s">
        <v>16</v>
      </c>
      <c r="G193" s="153" t="s">
        <v>17</v>
      </c>
      <c r="H193" s="153" t="s">
        <v>15</v>
      </c>
      <c r="I193" s="153" t="s">
        <v>16</v>
      </c>
      <c r="J193" s="153" t="s">
        <v>17</v>
      </c>
      <c r="K193" s="153" t="s">
        <v>15</v>
      </c>
      <c r="L193" s="153" t="s">
        <v>16</v>
      </c>
      <c r="M193" s="153" t="s">
        <v>17</v>
      </c>
      <c r="N193" s="153" t="s">
        <v>15</v>
      </c>
      <c r="O193" s="153" t="s">
        <v>16</v>
      </c>
      <c r="P193" s="153" t="s">
        <v>17</v>
      </c>
    </row>
    <row r="194" spans="1:16" ht="23.25" thickBot="1">
      <c r="A194" s="140" t="s">
        <v>78</v>
      </c>
      <c r="B194" s="174" t="s">
        <v>148</v>
      </c>
      <c r="C194" s="4" t="s">
        <v>113</v>
      </c>
      <c r="D194" s="145"/>
      <c r="E194" s="175">
        <v>17</v>
      </c>
      <c r="F194" s="25">
        <v>10</v>
      </c>
      <c r="G194" s="25">
        <f>SUM(E194:F194)</f>
        <v>27</v>
      </c>
      <c r="H194" s="25">
        <v>14</v>
      </c>
      <c r="I194" s="25">
        <v>10</v>
      </c>
      <c r="J194" s="35">
        <f>SUM(H194:I194)</f>
        <v>24</v>
      </c>
      <c r="K194" s="25">
        <v>51</v>
      </c>
      <c r="L194" s="25">
        <v>56</v>
      </c>
      <c r="M194" s="25">
        <f>SUM(K194:L194)</f>
        <v>107</v>
      </c>
      <c r="N194" s="25">
        <f>SUM(H194,K194)</f>
        <v>65</v>
      </c>
      <c r="O194" s="25">
        <f>SUM(I194,L194)</f>
        <v>66</v>
      </c>
      <c r="P194" s="26">
        <f>SUM(N194:O194)</f>
        <v>131</v>
      </c>
    </row>
    <row r="195" spans="1:16" ht="13.5" thickBot="1">
      <c r="A195" s="659" t="s">
        <v>32</v>
      </c>
      <c r="B195" s="659"/>
      <c r="C195" s="659"/>
      <c r="D195" s="659"/>
      <c r="E195" s="176">
        <f>E194</f>
        <v>17</v>
      </c>
      <c r="F195" s="155">
        <f aca="true" t="shared" si="58" ref="F195:P195">F194</f>
        <v>10</v>
      </c>
      <c r="G195" s="155">
        <f t="shared" si="58"/>
        <v>27</v>
      </c>
      <c r="H195" s="155">
        <f t="shared" si="58"/>
        <v>14</v>
      </c>
      <c r="I195" s="155">
        <f t="shared" si="58"/>
        <v>10</v>
      </c>
      <c r="J195" s="155">
        <f t="shared" si="58"/>
        <v>24</v>
      </c>
      <c r="K195" s="155">
        <f t="shared" si="58"/>
        <v>51</v>
      </c>
      <c r="L195" s="155">
        <f t="shared" si="58"/>
        <v>56</v>
      </c>
      <c r="M195" s="155">
        <f t="shared" si="58"/>
        <v>107</v>
      </c>
      <c r="N195" s="155">
        <f t="shared" si="58"/>
        <v>65</v>
      </c>
      <c r="O195" s="155">
        <f t="shared" si="58"/>
        <v>66</v>
      </c>
      <c r="P195" s="155">
        <f t="shared" si="58"/>
        <v>131</v>
      </c>
    </row>
    <row r="196" spans="1:16" ht="12.75">
      <c r="A196" s="56"/>
      <c r="B196" s="56"/>
      <c r="C196" s="56"/>
      <c r="D196" s="56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ht="13.5" thickBot="1">
      <c r="A197" s="56"/>
      <c r="B197" s="56"/>
      <c r="C197" s="56"/>
      <c r="D197" s="56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ht="13.5" thickBot="1">
      <c r="A198" s="629" t="s">
        <v>128</v>
      </c>
      <c r="B198" s="629"/>
      <c r="C198" s="629"/>
      <c r="D198" s="629"/>
      <c r="E198" s="629"/>
      <c r="F198" s="629"/>
      <c r="G198" s="629"/>
      <c r="H198" s="660" t="s">
        <v>6</v>
      </c>
      <c r="I198" s="660"/>
      <c r="J198" s="660"/>
      <c r="K198" s="660"/>
      <c r="L198" s="660"/>
      <c r="M198" s="660"/>
      <c r="N198" s="660"/>
      <c r="O198" s="660"/>
      <c r="P198" s="660"/>
    </row>
    <row r="199" spans="1:16" ht="13.5" thickBot="1">
      <c r="A199" s="156" t="s">
        <v>14</v>
      </c>
      <c r="B199" s="152"/>
      <c r="C199" s="152"/>
      <c r="D199" s="152"/>
      <c r="E199" s="153" t="s">
        <v>15</v>
      </c>
      <c r="F199" s="153" t="s">
        <v>16</v>
      </c>
      <c r="G199" s="153" t="s">
        <v>17</v>
      </c>
      <c r="H199" s="153" t="s">
        <v>15</v>
      </c>
      <c r="I199" s="153" t="s">
        <v>16</v>
      </c>
      <c r="J199" s="153" t="s">
        <v>17</v>
      </c>
      <c r="K199" s="153" t="s">
        <v>15</v>
      </c>
      <c r="L199" s="153" t="s">
        <v>16</v>
      </c>
      <c r="M199" s="153" t="s">
        <v>17</v>
      </c>
      <c r="N199" s="153" t="s">
        <v>15</v>
      </c>
      <c r="O199" s="153" t="s">
        <v>16</v>
      </c>
      <c r="P199" s="153" t="s">
        <v>17</v>
      </c>
    </row>
    <row r="200" spans="1:16" ht="26.25" thickBot="1">
      <c r="A200" s="144" t="s">
        <v>142</v>
      </c>
      <c r="B200" s="218" t="s">
        <v>143</v>
      </c>
      <c r="C200" s="162" t="s">
        <v>113</v>
      </c>
      <c r="D200" s="145"/>
      <c r="E200" s="45">
        <v>22</v>
      </c>
      <c r="F200" s="45">
        <v>12</v>
      </c>
      <c r="G200" s="25">
        <f>SUM(E200:F200)</f>
        <v>34</v>
      </c>
      <c r="H200" s="45">
        <v>23</v>
      </c>
      <c r="I200" s="45">
        <v>13</v>
      </c>
      <c r="J200" s="45">
        <f>SUM(H200,I200)</f>
        <v>36</v>
      </c>
      <c r="K200" s="45">
        <v>35</v>
      </c>
      <c r="L200" s="45">
        <v>39</v>
      </c>
      <c r="M200" s="45">
        <f>SUM(K200:L200)</f>
        <v>74</v>
      </c>
      <c r="N200" s="36">
        <f>H200+K200</f>
        <v>58</v>
      </c>
      <c r="O200" s="36">
        <f>I200+L200</f>
        <v>52</v>
      </c>
      <c r="P200" s="114">
        <f>SUM(N200:O200)</f>
        <v>110</v>
      </c>
    </row>
    <row r="201" spans="1:16" ht="13.5" thickBot="1">
      <c r="A201" s="682" t="s">
        <v>154</v>
      </c>
      <c r="B201" s="682"/>
      <c r="C201" s="682"/>
      <c r="D201" s="682"/>
      <c r="E201" s="155">
        <f>E200</f>
        <v>22</v>
      </c>
      <c r="F201" s="155">
        <f aca="true" t="shared" si="59" ref="F201:N201">F200</f>
        <v>12</v>
      </c>
      <c r="G201" s="155">
        <f t="shared" si="59"/>
        <v>34</v>
      </c>
      <c r="H201" s="155">
        <f t="shared" si="59"/>
        <v>23</v>
      </c>
      <c r="I201" s="155">
        <f t="shared" si="59"/>
        <v>13</v>
      </c>
      <c r="J201" s="155">
        <f t="shared" si="59"/>
        <v>36</v>
      </c>
      <c r="K201" s="155">
        <f t="shared" si="59"/>
        <v>35</v>
      </c>
      <c r="L201" s="155">
        <f t="shared" si="59"/>
        <v>39</v>
      </c>
      <c r="M201" s="155">
        <f t="shared" si="59"/>
        <v>74</v>
      </c>
      <c r="N201" s="155">
        <f t="shared" si="59"/>
        <v>58</v>
      </c>
      <c r="O201" s="155">
        <f>O200</f>
        <v>52</v>
      </c>
      <c r="P201" s="155">
        <f>P200</f>
        <v>110</v>
      </c>
    </row>
    <row r="202" spans="1:16" ht="13.5" thickBot="1">
      <c r="A202" s="333"/>
      <c r="B202" s="333"/>
      <c r="C202" s="333"/>
      <c r="D202" s="333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53" s="118" customFormat="1" ht="13.5" thickBot="1">
      <c r="A203" s="629" t="s">
        <v>128</v>
      </c>
      <c r="B203" s="629"/>
      <c r="C203" s="629"/>
      <c r="D203" s="629"/>
      <c r="E203" s="629"/>
      <c r="F203" s="629"/>
      <c r="G203" s="629"/>
      <c r="H203" s="660" t="s">
        <v>6</v>
      </c>
      <c r="I203" s="660"/>
      <c r="J203" s="660"/>
      <c r="K203" s="660"/>
      <c r="L203" s="660"/>
      <c r="M203" s="660"/>
      <c r="N203" s="660"/>
      <c r="O203" s="660"/>
      <c r="P203" s="660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</row>
    <row r="204" spans="1:53" s="118" customFormat="1" ht="13.5" thickBot="1">
      <c r="A204" s="156" t="s">
        <v>14</v>
      </c>
      <c r="B204" s="152"/>
      <c r="C204" s="152"/>
      <c r="D204" s="152"/>
      <c r="E204" s="153" t="s">
        <v>15</v>
      </c>
      <c r="F204" s="153" t="s">
        <v>16</v>
      </c>
      <c r="G204" s="153" t="s">
        <v>17</v>
      </c>
      <c r="H204" s="153" t="s">
        <v>15</v>
      </c>
      <c r="I204" s="153" t="s">
        <v>16</v>
      </c>
      <c r="J204" s="153" t="s">
        <v>17</v>
      </c>
      <c r="K204" s="153" t="s">
        <v>15</v>
      </c>
      <c r="L204" s="153" t="s">
        <v>16</v>
      </c>
      <c r="M204" s="153" t="s">
        <v>17</v>
      </c>
      <c r="N204" s="153" t="s">
        <v>15</v>
      </c>
      <c r="O204" s="153" t="s">
        <v>16</v>
      </c>
      <c r="P204" s="153" t="s">
        <v>17</v>
      </c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</row>
    <row r="205" spans="1:16" ht="26.25" thickBot="1">
      <c r="A205" s="144" t="s">
        <v>144</v>
      </c>
      <c r="B205" s="104" t="s">
        <v>136</v>
      </c>
      <c r="C205" s="162" t="s">
        <v>113</v>
      </c>
      <c r="D205" s="145"/>
      <c r="E205" s="45">
        <v>0</v>
      </c>
      <c r="F205" s="45">
        <v>0</v>
      </c>
      <c r="G205" s="25">
        <f>SUM(E205:F205)</f>
        <v>0</v>
      </c>
      <c r="H205" s="45">
        <v>0</v>
      </c>
      <c r="I205" s="45">
        <v>0</v>
      </c>
      <c r="J205" s="45">
        <f>SUM(H205:I205)</f>
        <v>0</v>
      </c>
      <c r="K205" s="45">
        <v>11</v>
      </c>
      <c r="L205" s="45">
        <v>3</v>
      </c>
      <c r="M205" s="45">
        <f>SUM(K205:L205)</f>
        <v>14</v>
      </c>
      <c r="N205" s="36">
        <f>SUM(H205,K205)</f>
        <v>11</v>
      </c>
      <c r="O205" s="36">
        <f>SUM(I205,L205)</f>
        <v>3</v>
      </c>
      <c r="P205" s="114">
        <f>SUM(N205:O205)</f>
        <v>14</v>
      </c>
    </row>
    <row r="206" spans="1:16" ht="13.5" thickBot="1">
      <c r="A206" s="659" t="s">
        <v>155</v>
      </c>
      <c r="B206" s="659"/>
      <c r="C206" s="659"/>
      <c r="D206" s="659"/>
      <c r="E206" s="155">
        <f aca="true" t="shared" si="60" ref="E206:P206">E205</f>
        <v>0</v>
      </c>
      <c r="F206" s="155">
        <f t="shared" si="60"/>
        <v>0</v>
      </c>
      <c r="G206" s="155">
        <f t="shared" si="60"/>
        <v>0</v>
      </c>
      <c r="H206" s="155">
        <f t="shared" si="60"/>
        <v>0</v>
      </c>
      <c r="I206" s="155">
        <f t="shared" si="60"/>
        <v>0</v>
      </c>
      <c r="J206" s="155">
        <f t="shared" si="60"/>
        <v>0</v>
      </c>
      <c r="K206" s="155">
        <f t="shared" si="60"/>
        <v>11</v>
      </c>
      <c r="L206" s="155">
        <f t="shared" si="60"/>
        <v>3</v>
      </c>
      <c r="M206" s="155">
        <f t="shared" si="60"/>
        <v>14</v>
      </c>
      <c r="N206" s="155">
        <f t="shared" si="60"/>
        <v>11</v>
      </c>
      <c r="O206" s="155">
        <f t="shared" si="60"/>
        <v>3</v>
      </c>
      <c r="P206" s="155">
        <f t="shared" si="60"/>
        <v>14</v>
      </c>
    </row>
    <row r="207" spans="1:16" ht="13.5" thickBot="1">
      <c r="A207" s="63"/>
      <c r="B207" s="63"/>
      <c r="C207" s="63"/>
      <c r="D207" s="63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</row>
    <row r="208" spans="1:16" ht="13.5" thickBot="1">
      <c r="A208" s="641" t="s">
        <v>152</v>
      </c>
      <c r="B208" s="641"/>
      <c r="C208" s="641"/>
      <c r="D208" s="641"/>
      <c r="E208" s="54">
        <f aca="true" t="shared" si="61" ref="E208:P208">E172+E179+E188+E195+E201+E206</f>
        <v>94</v>
      </c>
      <c r="F208" s="54">
        <f t="shared" si="61"/>
        <v>66</v>
      </c>
      <c r="G208" s="54">
        <f t="shared" si="61"/>
        <v>160</v>
      </c>
      <c r="H208" s="54">
        <f t="shared" si="61"/>
        <v>81</v>
      </c>
      <c r="I208" s="54">
        <f t="shared" si="61"/>
        <v>57</v>
      </c>
      <c r="J208" s="54">
        <f t="shared" si="61"/>
        <v>138</v>
      </c>
      <c r="K208" s="54">
        <f t="shared" si="61"/>
        <v>189</v>
      </c>
      <c r="L208" s="54">
        <f t="shared" si="61"/>
        <v>177</v>
      </c>
      <c r="M208" s="54">
        <f t="shared" si="61"/>
        <v>366</v>
      </c>
      <c r="N208" s="54">
        <f t="shared" si="61"/>
        <v>270</v>
      </c>
      <c r="O208" s="54">
        <f t="shared" si="61"/>
        <v>234</v>
      </c>
      <c r="P208" s="54">
        <f t="shared" si="61"/>
        <v>504</v>
      </c>
    </row>
    <row r="209" spans="1:16" ht="12.75">
      <c r="A209" s="61"/>
      <c r="B209" s="61"/>
      <c r="C209" s="61"/>
      <c r="D209" s="61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</row>
    <row r="210" spans="1:16" ht="13.5" thickBot="1">
      <c r="A210" s="133"/>
      <c r="B210" s="61"/>
      <c r="C210" s="61"/>
      <c r="D210" s="61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</row>
    <row r="211" spans="1:16" ht="13.5" thickBot="1">
      <c r="A211" s="644" t="s">
        <v>151</v>
      </c>
      <c r="B211" s="674"/>
      <c r="C211" s="674"/>
      <c r="D211" s="678"/>
      <c r="E211" s="54">
        <f aca="true" t="shared" si="62" ref="E211:P211">SUM(E163)</f>
        <v>1389</v>
      </c>
      <c r="F211" s="54">
        <f t="shared" si="62"/>
        <v>1196</v>
      </c>
      <c r="G211" s="54">
        <f t="shared" si="62"/>
        <v>2585</v>
      </c>
      <c r="H211" s="54">
        <f t="shared" si="62"/>
        <v>1222</v>
      </c>
      <c r="I211" s="54">
        <f t="shared" si="62"/>
        <v>1097</v>
      </c>
      <c r="J211" s="54">
        <f t="shared" si="62"/>
        <v>2319</v>
      </c>
      <c r="K211" s="54">
        <f t="shared" si="62"/>
        <v>9748</v>
      </c>
      <c r="L211" s="54">
        <f t="shared" si="62"/>
        <v>8565</v>
      </c>
      <c r="M211" s="54">
        <f t="shared" si="62"/>
        <v>18313</v>
      </c>
      <c r="N211" s="54">
        <f t="shared" si="62"/>
        <v>10970</v>
      </c>
      <c r="O211" s="54">
        <f t="shared" si="62"/>
        <v>9662</v>
      </c>
      <c r="P211" s="54">
        <f t="shared" si="62"/>
        <v>20632</v>
      </c>
    </row>
    <row r="212" spans="1:16" ht="13.5" thickBot="1">
      <c r="A212" s="63"/>
      <c r="B212" s="63"/>
      <c r="C212" s="63"/>
      <c r="D212" s="63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</row>
    <row r="213" spans="1:16" ht="13.5" thickBot="1">
      <c r="A213" s="644" t="s">
        <v>152</v>
      </c>
      <c r="B213" s="674"/>
      <c r="C213" s="674"/>
      <c r="D213" s="678"/>
      <c r="E213" s="54">
        <f>SUM(E208)</f>
        <v>94</v>
      </c>
      <c r="F213" s="54">
        <f aca="true" t="shared" si="63" ref="F213:P213">SUM(F208)</f>
        <v>66</v>
      </c>
      <c r="G213" s="54">
        <f t="shared" si="63"/>
        <v>160</v>
      </c>
      <c r="H213" s="54">
        <f t="shared" si="63"/>
        <v>81</v>
      </c>
      <c r="I213" s="54">
        <f t="shared" si="63"/>
        <v>57</v>
      </c>
      <c r="J213" s="54">
        <f t="shared" si="63"/>
        <v>138</v>
      </c>
      <c r="K213" s="54">
        <f t="shared" si="63"/>
        <v>189</v>
      </c>
      <c r="L213" s="54">
        <f t="shared" si="63"/>
        <v>177</v>
      </c>
      <c r="M213" s="54">
        <f t="shared" si="63"/>
        <v>366</v>
      </c>
      <c r="N213" s="54">
        <f t="shared" si="63"/>
        <v>270</v>
      </c>
      <c r="O213" s="54">
        <f t="shared" si="63"/>
        <v>234</v>
      </c>
      <c r="P213" s="54">
        <f t="shared" si="63"/>
        <v>504</v>
      </c>
    </row>
    <row r="214" spans="1:16" ht="13.5" thickBot="1">
      <c r="A214" s="61"/>
      <c r="B214" s="61"/>
      <c r="C214" s="61"/>
      <c r="D214" s="61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1:16" ht="15.75" thickBot="1">
      <c r="A215" s="679" t="s">
        <v>257</v>
      </c>
      <c r="B215" s="680"/>
      <c r="C215" s="680"/>
      <c r="D215" s="681"/>
      <c r="E215" s="54">
        <f>SUM(E211+E213)</f>
        <v>1483</v>
      </c>
      <c r="F215" s="54">
        <f>SUM(F211+F213)</f>
        <v>1262</v>
      </c>
      <c r="G215" s="54">
        <f>SUM(G211+G213)</f>
        <v>2745</v>
      </c>
      <c r="H215" s="54">
        <f aca="true" t="shared" si="64" ref="H215:M215">SUM(H211+H213)</f>
        <v>1303</v>
      </c>
      <c r="I215" s="54">
        <f>SUM(I211+I213)</f>
        <v>1154</v>
      </c>
      <c r="J215" s="54">
        <f t="shared" si="64"/>
        <v>2457</v>
      </c>
      <c r="K215" s="54">
        <f>SUM(K211+K213)</f>
        <v>9937</v>
      </c>
      <c r="L215" s="54">
        <f t="shared" si="64"/>
        <v>8742</v>
      </c>
      <c r="M215" s="54">
        <f t="shared" si="64"/>
        <v>18679</v>
      </c>
      <c r="N215" s="54">
        <f>SUM(N211+N213)</f>
        <v>11240</v>
      </c>
      <c r="O215" s="54">
        <f>SUM(O211+O213)</f>
        <v>9896</v>
      </c>
      <c r="P215" s="54">
        <f>SUM(P211+P213)</f>
        <v>21136</v>
      </c>
    </row>
    <row r="216" spans="1:16" ht="15">
      <c r="A216" s="351"/>
      <c r="B216" s="351"/>
      <c r="C216" s="351"/>
      <c r="D216" s="351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 ht="15">
      <c r="A217" s="351"/>
      <c r="B217" s="351"/>
      <c r="C217" s="351"/>
      <c r="D217" s="351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 ht="18.75">
      <c r="A218" s="84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</row>
    <row r="219" spans="1:16" ht="15.75" customHeight="1">
      <c r="A219" s="76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2" ht="15">
      <c r="A220" s="76"/>
      <c r="B220" s="64"/>
    </row>
    <row r="221" spans="1:16" ht="15">
      <c r="A221" s="351"/>
      <c r="B221" s="351"/>
      <c r="C221" s="351"/>
      <c r="D221" s="351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 ht="15">
      <c r="A222" s="351"/>
      <c r="B222" s="351"/>
      <c r="C222" s="351"/>
      <c r="D222" s="351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 ht="15">
      <c r="A223" s="351"/>
      <c r="B223" s="351"/>
      <c r="C223" s="351"/>
      <c r="D223" s="351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 ht="15">
      <c r="A224" s="351"/>
      <c r="B224" s="351"/>
      <c r="C224" s="351"/>
      <c r="D224" s="351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 ht="15">
      <c r="A225" s="351"/>
      <c r="B225" s="351"/>
      <c r="C225" s="351"/>
      <c r="D225" s="351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 ht="15">
      <c r="A226" s="351"/>
      <c r="B226" s="351"/>
      <c r="C226" s="351"/>
      <c r="D226" s="351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 ht="15">
      <c r="A227" s="351"/>
      <c r="B227" s="351"/>
      <c r="C227" s="351"/>
      <c r="D227" s="351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1:16" ht="15">
      <c r="A228" s="351"/>
      <c r="B228" s="351"/>
      <c r="C228" s="351"/>
      <c r="D228" s="351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ht="15">
      <c r="A229" s="351"/>
      <c r="B229" s="351"/>
      <c r="C229" s="351"/>
      <c r="D229" s="351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 ht="15">
      <c r="A230" s="351"/>
      <c r="B230" s="351"/>
      <c r="C230" s="351"/>
      <c r="D230" s="351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1:16" ht="15">
      <c r="A231" s="351"/>
      <c r="B231" s="351"/>
      <c r="C231" s="351"/>
      <c r="D231" s="351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1:16" ht="15">
      <c r="A232" s="351"/>
      <c r="B232" s="351"/>
      <c r="C232" s="351"/>
      <c r="D232" s="351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1:16" ht="15">
      <c r="A233" s="351"/>
      <c r="B233" s="351"/>
      <c r="C233" s="351"/>
      <c r="D233" s="351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1:16" ht="15">
      <c r="A234" s="351"/>
      <c r="B234" s="351"/>
      <c r="C234" s="351"/>
      <c r="D234" s="351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1:16" ht="15">
      <c r="A235" s="351"/>
      <c r="B235" s="351"/>
      <c r="C235" s="351"/>
      <c r="D235" s="351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1:16" ht="15">
      <c r="A236" s="351"/>
      <c r="B236" s="351"/>
      <c r="C236" s="351"/>
      <c r="D236" s="351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16" ht="15">
      <c r="A237" s="351"/>
      <c r="B237" s="351"/>
      <c r="C237" s="351"/>
      <c r="D237" s="351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 ht="15">
      <c r="A238" s="351"/>
      <c r="B238" s="351"/>
      <c r="C238" s="351"/>
      <c r="D238" s="351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1:16" ht="15">
      <c r="A239" s="351"/>
      <c r="B239" s="351"/>
      <c r="C239" s="351"/>
      <c r="D239" s="351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1:16" ht="15">
      <c r="A240" s="351"/>
      <c r="B240" s="351"/>
      <c r="C240" s="351"/>
      <c r="D240" s="351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1:16" ht="15">
      <c r="A241" s="351"/>
      <c r="B241" s="351"/>
      <c r="C241" s="351"/>
      <c r="D241" s="351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1:16" ht="15">
      <c r="A242" s="351"/>
      <c r="B242" s="351"/>
      <c r="C242" s="351"/>
      <c r="D242" s="351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</sheetData>
  <sheetProtection/>
  <mergeCells count="121">
    <mergeCell ref="A211:D211"/>
    <mergeCell ref="A213:D213"/>
    <mergeCell ref="A215:D215"/>
    <mergeCell ref="A203:G203"/>
    <mergeCell ref="H203:P203"/>
    <mergeCell ref="A206:D206"/>
    <mergeCell ref="A208:D208"/>
    <mergeCell ref="A195:D195"/>
    <mergeCell ref="A198:G198"/>
    <mergeCell ref="H198:P198"/>
    <mergeCell ref="A201:D201"/>
    <mergeCell ref="K183:M183"/>
    <mergeCell ref="N183:P183"/>
    <mergeCell ref="A191:G191"/>
    <mergeCell ref="H191:P191"/>
    <mergeCell ref="E192:G192"/>
    <mergeCell ref="H192:J192"/>
    <mergeCell ref="K192:M192"/>
    <mergeCell ref="N192:P192"/>
    <mergeCell ref="E176:G176"/>
    <mergeCell ref="H176:J176"/>
    <mergeCell ref="K176:M176"/>
    <mergeCell ref="N176:P176"/>
    <mergeCell ref="A172:D172"/>
    <mergeCell ref="A175:G175"/>
    <mergeCell ref="H175:P175"/>
    <mergeCell ref="A188:D188"/>
    <mergeCell ref="A179:D179"/>
    <mergeCell ref="A182:G182"/>
    <mergeCell ref="H182:P182"/>
    <mergeCell ref="E183:G183"/>
    <mergeCell ref="H183:J183"/>
    <mergeCell ref="A163:D163"/>
    <mergeCell ref="A167:P167"/>
    <mergeCell ref="A168:G168"/>
    <mergeCell ref="H168:P168"/>
    <mergeCell ref="E169:G169"/>
    <mergeCell ref="H169:J169"/>
    <mergeCell ref="K169:M169"/>
    <mergeCell ref="N169:P169"/>
    <mergeCell ref="A160:D160"/>
    <mergeCell ref="A144:D144"/>
    <mergeCell ref="A146:G146"/>
    <mergeCell ref="H146:P146"/>
    <mergeCell ref="E147:G147"/>
    <mergeCell ref="H147:J147"/>
    <mergeCell ref="K147:M147"/>
    <mergeCell ref="N147:P147"/>
    <mergeCell ref="A134:D134"/>
    <mergeCell ref="E140:G140"/>
    <mergeCell ref="H140:J140"/>
    <mergeCell ref="K140:M140"/>
    <mergeCell ref="N140:P140"/>
    <mergeCell ref="A155:D155"/>
    <mergeCell ref="A120:D120"/>
    <mergeCell ref="A123:G123"/>
    <mergeCell ref="H123:P123"/>
    <mergeCell ref="E124:G124"/>
    <mergeCell ref="H124:J124"/>
    <mergeCell ref="K124:M124"/>
    <mergeCell ref="N124:P124"/>
    <mergeCell ref="A114:D114"/>
    <mergeCell ref="A115:G115"/>
    <mergeCell ref="H115:P115"/>
    <mergeCell ref="E116:G116"/>
    <mergeCell ref="H116:J116"/>
    <mergeCell ref="K116:M116"/>
    <mergeCell ref="N116:P116"/>
    <mergeCell ref="A108:G108"/>
    <mergeCell ref="H108:P108"/>
    <mergeCell ref="E109:G109"/>
    <mergeCell ref="H109:J109"/>
    <mergeCell ref="K109:M109"/>
    <mergeCell ref="N109:P109"/>
    <mergeCell ref="E93:G93"/>
    <mergeCell ref="H93:J93"/>
    <mergeCell ref="K93:M93"/>
    <mergeCell ref="N93:P93"/>
    <mergeCell ref="A105:C105"/>
    <mergeCell ref="A88:D88"/>
    <mergeCell ref="A92:G92"/>
    <mergeCell ref="H92:P92"/>
    <mergeCell ref="A80:D80"/>
    <mergeCell ref="A83:G83"/>
    <mergeCell ref="H83:P83"/>
    <mergeCell ref="E84:G84"/>
    <mergeCell ref="H84:J84"/>
    <mergeCell ref="K84:M84"/>
    <mergeCell ref="N84:P84"/>
    <mergeCell ref="A60:G60"/>
    <mergeCell ref="H60:P60"/>
    <mergeCell ref="E61:G61"/>
    <mergeCell ref="H61:J61"/>
    <mergeCell ref="K61:M61"/>
    <mergeCell ref="N61:P61"/>
    <mergeCell ref="E30:G30"/>
    <mergeCell ref="H30:J30"/>
    <mergeCell ref="K30:M30"/>
    <mergeCell ref="N30:P30"/>
    <mergeCell ref="A38:D38"/>
    <mergeCell ref="A57:D57"/>
    <mergeCell ref="N45:P45"/>
    <mergeCell ref="K45:M45"/>
    <mergeCell ref="H45:J45"/>
    <mergeCell ref="E45:G45"/>
    <mergeCell ref="H7:P7"/>
    <mergeCell ref="E8:G8"/>
    <mergeCell ref="H8:J8"/>
    <mergeCell ref="K8:M8"/>
    <mergeCell ref="N8:P8"/>
    <mergeCell ref="H29:P29"/>
    <mergeCell ref="H44:P44"/>
    <mergeCell ref="A44:G44"/>
    <mergeCell ref="H139:P139"/>
    <mergeCell ref="A139:G139"/>
    <mergeCell ref="A1:P1"/>
    <mergeCell ref="A5:P5"/>
    <mergeCell ref="A4:P4"/>
    <mergeCell ref="A27:C27"/>
    <mergeCell ref="A29:G29"/>
    <mergeCell ref="A7:G7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46"/>
  <sheetViews>
    <sheetView zoomScalePageLayoutView="0" workbookViewId="0" topLeftCell="A181">
      <selection activeCell="N197" sqref="N197"/>
    </sheetView>
  </sheetViews>
  <sheetFormatPr defaultColWidth="11.421875" defaultRowHeight="12.75"/>
  <cols>
    <col min="1" max="1" width="26.7109375" style="148" customWidth="1"/>
    <col min="2" max="2" width="37.8515625" style="236" customWidth="1"/>
    <col min="3" max="3" width="12.00390625" style="236" customWidth="1"/>
    <col min="4" max="4" width="1.8515625" style="236" hidden="1" customWidth="1"/>
    <col min="5" max="16" width="6.28125" style="236" customWidth="1"/>
    <col min="17" max="53" width="11.421875" style="235" customWidth="1"/>
    <col min="54" max="16384" width="11.421875" style="236" customWidth="1"/>
  </cols>
  <sheetData>
    <row r="1" spans="1:16" ht="18.75" customHeight="1">
      <c r="A1" s="619" t="s">
        <v>164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5">
      <c r="A2" s="76" t="s">
        <v>193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0.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>
      <c r="A4" s="621" t="s">
        <v>149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5" spans="1:16" ht="8.2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8.75" customHeight="1">
      <c r="A6" s="80" t="s">
        <v>251</v>
      </c>
      <c r="B6" s="81"/>
      <c r="C6" s="625" t="s">
        <v>168</v>
      </c>
      <c r="D6" s="626"/>
      <c r="E6" s="626"/>
      <c r="F6" s="627"/>
      <c r="G6" s="82"/>
      <c r="H6" s="622" t="s">
        <v>0</v>
      </c>
      <c r="I6" s="622"/>
      <c r="J6" s="622"/>
      <c r="K6" s="622"/>
      <c r="L6" s="622"/>
      <c r="M6" s="622"/>
      <c r="N6" s="622"/>
      <c r="O6" s="622"/>
      <c r="P6" s="79"/>
    </row>
    <row r="7" spans="1:16" ht="12.75" customHeight="1">
      <c r="A7" s="83"/>
      <c r="B7" s="184"/>
      <c r="C7" s="535" t="s">
        <v>1</v>
      </c>
      <c r="E7" s="624" t="s">
        <v>2</v>
      </c>
      <c r="F7" s="624"/>
      <c r="G7" s="149"/>
      <c r="H7" s="623" t="s">
        <v>1</v>
      </c>
      <c r="I7" s="623"/>
      <c r="J7" s="624" t="s">
        <v>2</v>
      </c>
      <c r="K7" s="624"/>
      <c r="L7" s="624" t="s">
        <v>3</v>
      </c>
      <c r="M7" s="624"/>
      <c r="N7" s="624" t="s">
        <v>4</v>
      </c>
      <c r="O7" s="624"/>
      <c r="P7" s="79"/>
    </row>
    <row r="8" spans="1:16" ht="14.25" customHeight="1">
      <c r="A8" s="80"/>
      <c r="B8" s="81"/>
      <c r="C8" s="536">
        <v>42931</v>
      </c>
      <c r="E8" s="635">
        <v>43084</v>
      </c>
      <c r="F8" s="635"/>
      <c r="G8" s="150"/>
      <c r="H8" s="631">
        <v>42840</v>
      </c>
      <c r="I8" s="632"/>
      <c r="J8" s="633">
        <v>42931</v>
      </c>
      <c r="K8" s="634"/>
      <c r="L8" s="633">
        <v>43023</v>
      </c>
      <c r="M8" s="634"/>
      <c r="N8" s="633">
        <v>43115</v>
      </c>
      <c r="O8" s="634"/>
      <c r="P8" s="81"/>
    </row>
    <row r="9" spans="1:16" ht="8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20.25">
      <c r="A10" s="628" t="s">
        <v>258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</row>
    <row r="11" spans="1:16" ht="20.25" customHeight="1">
      <c r="A11" s="628" t="s">
        <v>180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</row>
    <row r="12" spans="1:16" ht="4.5" customHeight="1" thickBo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3.5" thickBot="1">
      <c r="A13" s="629" t="s">
        <v>5</v>
      </c>
      <c r="B13" s="629"/>
      <c r="C13" s="629"/>
      <c r="D13" s="629"/>
      <c r="E13" s="629"/>
      <c r="F13" s="629"/>
      <c r="G13" s="629"/>
      <c r="H13" s="630" t="s">
        <v>6</v>
      </c>
      <c r="I13" s="630"/>
      <c r="J13" s="630"/>
      <c r="K13" s="630"/>
      <c r="L13" s="630"/>
      <c r="M13" s="630"/>
      <c r="N13" s="630"/>
      <c r="O13" s="630"/>
      <c r="P13" s="630"/>
    </row>
    <row r="14" spans="1:16" ht="13.5" thickBot="1">
      <c r="A14" s="261" t="s">
        <v>7</v>
      </c>
      <c r="B14" s="356" t="s">
        <v>49</v>
      </c>
      <c r="C14" s="261" t="s">
        <v>9</v>
      </c>
      <c r="D14" s="239"/>
      <c r="E14" s="636" t="s">
        <v>10</v>
      </c>
      <c r="F14" s="636"/>
      <c r="G14" s="636"/>
      <c r="H14" s="637" t="s">
        <v>11</v>
      </c>
      <c r="I14" s="636"/>
      <c r="J14" s="636"/>
      <c r="K14" s="636" t="s">
        <v>12</v>
      </c>
      <c r="L14" s="636"/>
      <c r="M14" s="636"/>
      <c r="N14" s="636" t="s">
        <v>13</v>
      </c>
      <c r="O14" s="636"/>
      <c r="P14" s="636"/>
    </row>
    <row r="15" spans="1:53" s="254" customFormat="1" ht="13.5" thickBot="1">
      <c r="A15" s="430" t="s">
        <v>33</v>
      </c>
      <c r="B15" s="431"/>
      <c r="C15" s="430"/>
      <c r="D15" s="251"/>
      <c r="E15" s="252" t="s">
        <v>15</v>
      </c>
      <c r="F15" s="252" t="s">
        <v>16</v>
      </c>
      <c r="G15" s="222" t="s">
        <v>17</v>
      </c>
      <c r="H15" s="252" t="s">
        <v>15</v>
      </c>
      <c r="I15" s="252" t="s">
        <v>16</v>
      </c>
      <c r="J15" s="252" t="s">
        <v>17</v>
      </c>
      <c r="K15" s="252" t="s">
        <v>15</v>
      </c>
      <c r="L15" s="252" t="s">
        <v>16</v>
      </c>
      <c r="M15" s="252" t="s">
        <v>17</v>
      </c>
      <c r="N15" s="241" t="s">
        <v>15</v>
      </c>
      <c r="O15" s="241" t="s">
        <v>16</v>
      </c>
      <c r="P15" s="252" t="s">
        <v>17</v>
      </c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</row>
    <row r="16" spans="1:53" s="249" customFormat="1" ht="12.75">
      <c r="A16" s="440" t="s">
        <v>96</v>
      </c>
      <c r="B16" s="370" t="s">
        <v>19</v>
      </c>
      <c r="C16" s="371" t="s">
        <v>20</v>
      </c>
      <c r="D16" s="372"/>
      <c r="E16" s="188">
        <v>0</v>
      </c>
      <c r="F16" s="373">
        <v>0</v>
      </c>
      <c r="G16" s="300">
        <f>SUM(E16:F16)</f>
        <v>0</v>
      </c>
      <c r="H16" s="300">
        <v>0</v>
      </c>
      <c r="I16" s="300">
        <v>0</v>
      </c>
      <c r="J16" s="300">
        <f aca="true" t="shared" si="0" ref="J16:J29">SUM(H16:I16)</f>
        <v>0</v>
      </c>
      <c r="K16" s="300">
        <v>1</v>
      </c>
      <c r="L16" s="300">
        <v>0</v>
      </c>
      <c r="M16" s="300">
        <f aca="true" t="shared" si="1" ref="M16:M29">SUM(K16:L16)</f>
        <v>1</v>
      </c>
      <c r="N16" s="47">
        <f>SUM(H16,K16)</f>
        <v>1</v>
      </c>
      <c r="O16" s="47">
        <f>SUM(I16,L16)</f>
        <v>0</v>
      </c>
      <c r="P16" s="34">
        <f>SUM(N16:O16)</f>
        <v>1</v>
      </c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</row>
    <row r="17" spans="1:53" s="249" customFormat="1" ht="12.75">
      <c r="A17" s="29" t="s">
        <v>35</v>
      </c>
      <c r="B17" s="256" t="s">
        <v>19</v>
      </c>
      <c r="C17" s="221" t="s">
        <v>20</v>
      </c>
      <c r="D17" s="257"/>
      <c r="E17" s="374">
        <v>0</v>
      </c>
      <c r="F17" s="375">
        <v>0</v>
      </c>
      <c r="G17" s="38">
        <f aca="true" t="shared" si="2" ref="G17:G29">SUM(E17:F17)</f>
        <v>0</v>
      </c>
      <c r="H17" s="38">
        <v>0</v>
      </c>
      <c r="I17" s="38">
        <v>0</v>
      </c>
      <c r="J17" s="38">
        <f t="shared" si="0"/>
        <v>0</v>
      </c>
      <c r="K17" s="38">
        <v>0</v>
      </c>
      <c r="L17" s="38">
        <v>1</v>
      </c>
      <c r="M17" s="38">
        <f t="shared" si="1"/>
        <v>1</v>
      </c>
      <c r="N17" s="47">
        <f aca="true" t="shared" si="3" ref="N17:O29">SUM(H17,K17)</f>
        <v>0</v>
      </c>
      <c r="O17" s="47">
        <f t="shared" si="3"/>
        <v>1</v>
      </c>
      <c r="P17" s="39">
        <f>SUM(N17:O17)</f>
        <v>1</v>
      </c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</row>
    <row r="18" spans="1:53" s="249" customFormat="1" ht="12.75">
      <c r="A18" s="29" t="s">
        <v>36</v>
      </c>
      <c r="B18" s="256" t="s">
        <v>19</v>
      </c>
      <c r="C18" s="221" t="s">
        <v>20</v>
      </c>
      <c r="D18" s="257"/>
      <c r="E18" s="374">
        <v>0</v>
      </c>
      <c r="F18" s="375">
        <v>0</v>
      </c>
      <c r="G18" s="38">
        <f t="shared" si="2"/>
        <v>0</v>
      </c>
      <c r="H18" s="38">
        <v>0</v>
      </c>
      <c r="I18" s="38">
        <v>0</v>
      </c>
      <c r="J18" s="38">
        <f t="shared" si="0"/>
        <v>0</v>
      </c>
      <c r="K18" s="38">
        <v>11</v>
      </c>
      <c r="L18" s="38">
        <v>11</v>
      </c>
      <c r="M18" s="38">
        <f t="shared" si="1"/>
        <v>22</v>
      </c>
      <c r="N18" s="47">
        <f t="shared" si="3"/>
        <v>11</v>
      </c>
      <c r="O18" s="47">
        <f t="shared" si="3"/>
        <v>11</v>
      </c>
      <c r="P18" s="39">
        <f aca="true" t="shared" si="4" ref="P18:P27">SUM(N18:O18)</f>
        <v>22</v>
      </c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</row>
    <row r="19" spans="1:53" s="249" customFormat="1" ht="12.75">
      <c r="A19" s="29" t="s">
        <v>97</v>
      </c>
      <c r="B19" s="256" t="s">
        <v>19</v>
      </c>
      <c r="C19" s="221" t="s">
        <v>20</v>
      </c>
      <c r="D19" s="257"/>
      <c r="E19" s="374">
        <v>0</v>
      </c>
      <c r="F19" s="375">
        <v>0</v>
      </c>
      <c r="G19" s="38">
        <f t="shared" si="2"/>
        <v>0</v>
      </c>
      <c r="H19" s="38">
        <v>0</v>
      </c>
      <c r="I19" s="38">
        <v>0</v>
      </c>
      <c r="J19" s="38">
        <f t="shared" si="0"/>
        <v>0</v>
      </c>
      <c r="K19" s="38">
        <v>9</v>
      </c>
      <c r="L19" s="38">
        <v>18</v>
      </c>
      <c r="M19" s="38">
        <f t="shared" si="1"/>
        <v>27</v>
      </c>
      <c r="N19" s="47">
        <f t="shared" si="3"/>
        <v>9</v>
      </c>
      <c r="O19" s="47">
        <f t="shared" si="3"/>
        <v>18</v>
      </c>
      <c r="P19" s="39">
        <f t="shared" si="4"/>
        <v>27</v>
      </c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</row>
    <row r="20" spans="1:53" s="249" customFormat="1" ht="12.75">
      <c r="A20" s="29" t="s">
        <v>37</v>
      </c>
      <c r="B20" s="256" t="s">
        <v>19</v>
      </c>
      <c r="C20" s="221" t="s">
        <v>20</v>
      </c>
      <c r="D20" s="257"/>
      <c r="E20" s="189">
        <v>0</v>
      </c>
      <c r="F20" s="38">
        <v>0</v>
      </c>
      <c r="G20" s="38">
        <f t="shared" si="2"/>
        <v>0</v>
      </c>
      <c r="H20" s="38">
        <v>0</v>
      </c>
      <c r="I20" s="38">
        <v>0</v>
      </c>
      <c r="J20" s="38">
        <f t="shared" si="0"/>
        <v>0</v>
      </c>
      <c r="K20" s="38">
        <v>0</v>
      </c>
      <c r="L20" s="38">
        <v>0</v>
      </c>
      <c r="M20" s="38">
        <f t="shared" si="1"/>
        <v>0</v>
      </c>
      <c r="N20" s="47">
        <f t="shared" si="3"/>
        <v>0</v>
      </c>
      <c r="O20" s="47">
        <f t="shared" si="3"/>
        <v>0</v>
      </c>
      <c r="P20" s="39">
        <f t="shared" si="4"/>
        <v>0</v>
      </c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</row>
    <row r="21" spans="1:53" s="249" customFormat="1" ht="12.75">
      <c r="A21" s="29" t="s">
        <v>38</v>
      </c>
      <c r="B21" s="256" t="s">
        <v>19</v>
      </c>
      <c r="C21" s="221" t="s">
        <v>20</v>
      </c>
      <c r="D21" s="257"/>
      <c r="E21" s="189">
        <v>0</v>
      </c>
      <c r="F21" s="38">
        <v>0</v>
      </c>
      <c r="G21" s="38">
        <f>SUM(E21:F21)</f>
        <v>0</v>
      </c>
      <c r="H21" s="38">
        <v>7</v>
      </c>
      <c r="I21" s="38">
        <v>13</v>
      </c>
      <c r="J21" s="38">
        <f>SUM(H21:I21)</f>
        <v>20</v>
      </c>
      <c r="K21" s="38">
        <v>0</v>
      </c>
      <c r="L21" s="38">
        <v>0</v>
      </c>
      <c r="M21" s="38">
        <f>SUM(K21:L21)</f>
        <v>0</v>
      </c>
      <c r="N21" s="47">
        <f t="shared" si="3"/>
        <v>7</v>
      </c>
      <c r="O21" s="47">
        <f t="shared" si="3"/>
        <v>13</v>
      </c>
      <c r="P21" s="39">
        <f>SUM(N21:O21)</f>
        <v>20</v>
      </c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</row>
    <row r="22" spans="1:53" s="249" customFormat="1" ht="12.75">
      <c r="A22" s="29" t="s">
        <v>194</v>
      </c>
      <c r="B22" s="256" t="s">
        <v>19</v>
      </c>
      <c r="C22" s="221" t="s">
        <v>20</v>
      </c>
      <c r="D22" s="257"/>
      <c r="E22" s="189">
        <v>0</v>
      </c>
      <c r="F22" s="38">
        <v>0</v>
      </c>
      <c r="G22" s="38">
        <f>SUM(E22:F22)</f>
        <v>0</v>
      </c>
      <c r="H22" s="38">
        <v>13</v>
      </c>
      <c r="I22" s="38">
        <v>7</v>
      </c>
      <c r="J22" s="38">
        <f>SUM(H22:I22)</f>
        <v>20</v>
      </c>
      <c r="K22" s="38">
        <v>0</v>
      </c>
      <c r="L22" s="38">
        <v>0</v>
      </c>
      <c r="M22" s="38">
        <f>SUM(K22:L22)</f>
        <v>0</v>
      </c>
      <c r="N22" s="47">
        <f t="shared" si="3"/>
        <v>13</v>
      </c>
      <c r="O22" s="47">
        <f t="shared" si="3"/>
        <v>7</v>
      </c>
      <c r="P22" s="39">
        <f>SUM(N22:O22)</f>
        <v>20</v>
      </c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</row>
    <row r="23" spans="1:53" s="258" customFormat="1" ht="18.75" customHeight="1">
      <c r="A23" s="446" t="s">
        <v>206</v>
      </c>
      <c r="B23" s="256" t="s">
        <v>26</v>
      </c>
      <c r="C23" s="221" t="s">
        <v>20</v>
      </c>
      <c r="D23" s="257"/>
      <c r="E23" s="189">
        <v>0</v>
      </c>
      <c r="F23" s="38">
        <v>0</v>
      </c>
      <c r="G23" s="38">
        <f t="shared" si="2"/>
        <v>0</v>
      </c>
      <c r="H23" s="38">
        <v>5</v>
      </c>
      <c r="I23" s="38">
        <v>4</v>
      </c>
      <c r="J23" s="38">
        <f t="shared" si="0"/>
        <v>9</v>
      </c>
      <c r="K23" s="38">
        <v>6</v>
      </c>
      <c r="L23" s="38">
        <v>3</v>
      </c>
      <c r="M23" s="38">
        <f t="shared" si="1"/>
        <v>9</v>
      </c>
      <c r="N23" s="47">
        <f>SUM(H23,K23)</f>
        <v>11</v>
      </c>
      <c r="O23" s="47">
        <f t="shared" si="3"/>
        <v>7</v>
      </c>
      <c r="P23" s="39">
        <f t="shared" si="4"/>
        <v>18</v>
      </c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53" s="249" customFormat="1" ht="12.75" customHeight="1">
      <c r="A24" s="29" t="s">
        <v>40</v>
      </c>
      <c r="B24" s="256" t="s">
        <v>26</v>
      </c>
      <c r="C24" s="221" t="s">
        <v>20</v>
      </c>
      <c r="D24" s="257"/>
      <c r="E24" s="189">
        <v>0</v>
      </c>
      <c r="F24" s="38">
        <v>0</v>
      </c>
      <c r="G24" s="38">
        <f t="shared" si="2"/>
        <v>0</v>
      </c>
      <c r="H24" s="38">
        <v>0</v>
      </c>
      <c r="I24" s="38">
        <v>0</v>
      </c>
      <c r="J24" s="38">
        <f t="shared" si="0"/>
        <v>0</v>
      </c>
      <c r="K24" s="38">
        <v>1</v>
      </c>
      <c r="L24" s="38">
        <v>0</v>
      </c>
      <c r="M24" s="38">
        <f t="shared" si="1"/>
        <v>1</v>
      </c>
      <c r="N24" s="47">
        <f t="shared" si="3"/>
        <v>1</v>
      </c>
      <c r="O24" s="47">
        <f t="shared" si="3"/>
        <v>0</v>
      </c>
      <c r="P24" s="39">
        <f t="shared" si="4"/>
        <v>1</v>
      </c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</row>
    <row r="25" spans="1:53" s="249" customFormat="1" ht="12.75">
      <c r="A25" s="29" t="s">
        <v>41</v>
      </c>
      <c r="B25" s="256" t="s">
        <v>26</v>
      </c>
      <c r="C25" s="221" t="s">
        <v>20</v>
      </c>
      <c r="D25" s="257"/>
      <c r="E25" s="189">
        <v>0</v>
      </c>
      <c r="F25" s="38">
        <v>0</v>
      </c>
      <c r="G25" s="38">
        <f t="shared" si="2"/>
        <v>0</v>
      </c>
      <c r="H25" s="38">
        <v>0</v>
      </c>
      <c r="I25" s="38">
        <v>0</v>
      </c>
      <c r="J25" s="38">
        <f t="shared" si="0"/>
        <v>0</v>
      </c>
      <c r="K25" s="38">
        <v>37</v>
      </c>
      <c r="L25" s="38">
        <v>9</v>
      </c>
      <c r="M25" s="38">
        <f t="shared" si="1"/>
        <v>46</v>
      </c>
      <c r="N25" s="47">
        <f t="shared" si="3"/>
        <v>37</v>
      </c>
      <c r="O25" s="47">
        <f t="shared" si="3"/>
        <v>9</v>
      </c>
      <c r="P25" s="39">
        <f t="shared" si="4"/>
        <v>46</v>
      </c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</row>
    <row r="26" spans="1:53" s="527" customFormat="1" ht="12.75">
      <c r="A26" s="29" t="s">
        <v>42</v>
      </c>
      <c r="B26" s="256" t="s">
        <v>26</v>
      </c>
      <c r="C26" s="221" t="s">
        <v>20</v>
      </c>
      <c r="D26" s="257"/>
      <c r="E26" s="189">
        <v>0</v>
      </c>
      <c r="F26" s="38">
        <v>0</v>
      </c>
      <c r="G26" s="38">
        <f t="shared" si="2"/>
        <v>0</v>
      </c>
      <c r="H26" s="38">
        <v>0</v>
      </c>
      <c r="I26" s="38">
        <v>0</v>
      </c>
      <c r="J26" s="38">
        <f t="shared" si="0"/>
        <v>0</v>
      </c>
      <c r="K26" s="38">
        <v>8</v>
      </c>
      <c r="L26" s="38">
        <v>2</v>
      </c>
      <c r="M26" s="38">
        <f t="shared" si="1"/>
        <v>10</v>
      </c>
      <c r="N26" s="47">
        <f t="shared" si="3"/>
        <v>8</v>
      </c>
      <c r="O26" s="47">
        <f t="shared" si="3"/>
        <v>2</v>
      </c>
      <c r="P26" s="39">
        <f t="shared" si="4"/>
        <v>10</v>
      </c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</row>
    <row r="27" spans="1:16" s="248" customFormat="1" ht="12.75">
      <c r="A27" s="29" t="s">
        <v>215</v>
      </c>
      <c r="B27" s="256" t="s">
        <v>216</v>
      </c>
      <c r="C27" s="221" t="s">
        <v>20</v>
      </c>
      <c r="D27" s="257"/>
      <c r="E27" s="189">
        <v>0</v>
      </c>
      <c r="F27" s="38">
        <v>0</v>
      </c>
      <c r="G27" s="38">
        <f t="shared" si="2"/>
        <v>0</v>
      </c>
      <c r="H27" s="38">
        <v>0</v>
      </c>
      <c r="I27" s="38">
        <v>0</v>
      </c>
      <c r="J27" s="38">
        <f t="shared" si="0"/>
        <v>0</v>
      </c>
      <c r="K27" s="38">
        <v>5</v>
      </c>
      <c r="L27" s="38">
        <v>4</v>
      </c>
      <c r="M27" s="38">
        <f t="shared" si="1"/>
        <v>9</v>
      </c>
      <c r="N27" s="47">
        <f t="shared" si="3"/>
        <v>5</v>
      </c>
      <c r="O27" s="47">
        <f>SUM(I27,L27)</f>
        <v>4</v>
      </c>
      <c r="P27" s="39">
        <f t="shared" si="4"/>
        <v>9</v>
      </c>
    </row>
    <row r="28" spans="1:53" s="249" customFormat="1" ht="12.75">
      <c r="A28" s="29" t="s">
        <v>170</v>
      </c>
      <c r="B28" s="256" t="s">
        <v>249</v>
      </c>
      <c r="C28" s="221" t="s">
        <v>20</v>
      </c>
      <c r="D28" s="257"/>
      <c r="E28" s="189">
        <v>0</v>
      </c>
      <c r="F28" s="38">
        <v>0</v>
      </c>
      <c r="G28" s="38">
        <f>SUM(E28:F28)</f>
        <v>0</v>
      </c>
      <c r="H28" s="38">
        <v>2</v>
      </c>
      <c r="I28" s="38">
        <v>2</v>
      </c>
      <c r="J28" s="38">
        <f t="shared" si="0"/>
        <v>4</v>
      </c>
      <c r="K28" s="38">
        <v>2</v>
      </c>
      <c r="L28" s="38">
        <v>1</v>
      </c>
      <c r="M28" s="38">
        <f t="shared" si="1"/>
        <v>3</v>
      </c>
      <c r="N28" s="47">
        <f t="shared" si="3"/>
        <v>4</v>
      </c>
      <c r="O28" s="47">
        <f t="shared" si="3"/>
        <v>3</v>
      </c>
      <c r="P28" s="96">
        <f>SUM(N28:O28)</f>
        <v>7</v>
      </c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</row>
    <row r="29" spans="1:53" s="249" customFormat="1" ht="14.25" customHeight="1" thickBot="1">
      <c r="A29" s="23" t="s">
        <v>171</v>
      </c>
      <c r="B29" s="256" t="s">
        <v>249</v>
      </c>
      <c r="C29" s="376" t="s">
        <v>20</v>
      </c>
      <c r="D29" s="377"/>
      <c r="E29" s="378">
        <v>0</v>
      </c>
      <c r="F29" s="230">
        <v>0</v>
      </c>
      <c r="G29" s="35">
        <f t="shared" si="2"/>
        <v>0</v>
      </c>
      <c r="H29" s="105">
        <v>3</v>
      </c>
      <c r="I29" s="105">
        <v>5</v>
      </c>
      <c r="J29" s="105">
        <f t="shared" si="0"/>
        <v>8</v>
      </c>
      <c r="K29" s="105">
        <v>5</v>
      </c>
      <c r="L29" s="105">
        <v>2</v>
      </c>
      <c r="M29" s="35">
        <f t="shared" si="1"/>
        <v>7</v>
      </c>
      <c r="N29" s="47">
        <f t="shared" si="3"/>
        <v>8</v>
      </c>
      <c r="O29" s="47">
        <f>SUM(I29,L29)</f>
        <v>7</v>
      </c>
      <c r="P29" s="96">
        <f>SUM(N29:O29)</f>
        <v>15</v>
      </c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</row>
    <row r="30" spans="1:53" s="254" customFormat="1" ht="13.5" thickBot="1">
      <c r="A30" s="642" t="s">
        <v>32</v>
      </c>
      <c r="B30" s="642"/>
      <c r="C30" s="642"/>
      <c r="D30" s="642"/>
      <c r="E30" s="154">
        <f>SUM(E16:E29)</f>
        <v>0</v>
      </c>
      <c r="F30" s="154">
        <f aca="true" t="shared" si="5" ref="F30:P30">SUM(F16:F29)</f>
        <v>0</v>
      </c>
      <c r="G30" s="154">
        <f t="shared" si="5"/>
        <v>0</v>
      </c>
      <c r="H30" s="154">
        <f t="shared" si="5"/>
        <v>30</v>
      </c>
      <c r="I30" s="154">
        <f t="shared" si="5"/>
        <v>31</v>
      </c>
      <c r="J30" s="154">
        <f t="shared" si="5"/>
        <v>61</v>
      </c>
      <c r="K30" s="154">
        <f t="shared" si="5"/>
        <v>85</v>
      </c>
      <c r="L30" s="154">
        <f t="shared" si="5"/>
        <v>51</v>
      </c>
      <c r="M30" s="154">
        <f t="shared" si="5"/>
        <v>136</v>
      </c>
      <c r="N30" s="154">
        <f t="shared" si="5"/>
        <v>115</v>
      </c>
      <c r="O30" s="154">
        <f t="shared" si="5"/>
        <v>82</v>
      </c>
      <c r="P30" s="154">
        <f t="shared" si="5"/>
        <v>197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</row>
    <row r="31" spans="1:53" s="254" customFormat="1" ht="12.75">
      <c r="A31" s="119"/>
      <c r="B31" s="379"/>
      <c r="C31" s="119"/>
      <c r="D31" s="11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</row>
    <row r="32" spans="1:16" s="235" customFormat="1" ht="13.5" thickBot="1">
      <c r="A32" s="63"/>
      <c r="B32" s="63"/>
      <c r="C32" s="63"/>
      <c r="D32" s="63"/>
      <c r="E32" s="64"/>
      <c r="F32" s="64"/>
      <c r="G32" s="64"/>
      <c r="H32" s="334"/>
      <c r="I32" s="334"/>
      <c r="J32" s="64"/>
      <c r="K32" s="334"/>
      <c r="L32" s="334"/>
      <c r="M32" s="334"/>
      <c r="N32" s="334"/>
      <c r="O32" s="334"/>
      <c r="P32" s="334"/>
    </row>
    <row r="33" spans="1:53" s="262" customFormat="1" ht="13.5" thickBot="1">
      <c r="A33" s="261" t="s">
        <v>43</v>
      </c>
      <c r="B33" s="356" t="s">
        <v>49</v>
      </c>
      <c r="C33" s="261" t="s">
        <v>9</v>
      </c>
      <c r="D33" s="261"/>
      <c r="E33" s="241" t="s">
        <v>15</v>
      </c>
      <c r="F33" s="241" t="s">
        <v>16</v>
      </c>
      <c r="G33" s="241" t="s">
        <v>17</v>
      </c>
      <c r="H33" s="241" t="s">
        <v>15</v>
      </c>
      <c r="I33" s="241" t="s">
        <v>16</v>
      </c>
      <c r="J33" s="241" t="s">
        <v>17</v>
      </c>
      <c r="K33" s="241" t="s">
        <v>15</v>
      </c>
      <c r="L33" s="241" t="s">
        <v>16</v>
      </c>
      <c r="M33" s="241" t="s">
        <v>17</v>
      </c>
      <c r="N33" s="241" t="s">
        <v>15</v>
      </c>
      <c r="O33" s="241" t="s">
        <v>16</v>
      </c>
      <c r="P33" s="252" t="s">
        <v>17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</row>
    <row r="34" spans="1:53" s="254" customFormat="1" ht="12.75">
      <c r="A34" s="450" t="s">
        <v>44</v>
      </c>
      <c r="B34" s="263" t="s">
        <v>26</v>
      </c>
      <c r="C34" s="264" t="s">
        <v>20</v>
      </c>
      <c r="D34" s="265"/>
      <c r="E34" s="266">
        <v>0</v>
      </c>
      <c r="F34" s="223">
        <v>0</v>
      </c>
      <c r="G34" s="223">
        <f>SUM(E34:F34)</f>
        <v>0</v>
      </c>
      <c r="H34" s="223">
        <v>0</v>
      </c>
      <c r="I34" s="223">
        <v>0</v>
      </c>
      <c r="J34" s="223">
        <f>SUM(H34:I34)</f>
        <v>0</v>
      </c>
      <c r="K34" s="223">
        <v>4</v>
      </c>
      <c r="L34" s="223">
        <v>6</v>
      </c>
      <c r="M34" s="223">
        <f>SUM(K34:L34)</f>
        <v>10</v>
      </c>
      <c r="N34" s="47">
        <f>SUM(H34,K34)</f>
        <v>4</v>
      </c>
      <c r="O34" s="47">
        <f>SUM(I34,L34)</f>
        <v>6</v>
      </c>
      <c r="P34" s="414">
        <f>SUM(N34:O34)</f>
        <v>10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</row>
    <row r="35" spans="1:53" s="254" customFormat="1" ht="13.5" thickBot="1">
      <c r="A35" s="11" t="s">
        <v>39</v>
      </c>
      <c r="B35" s="40" t="s">
        <v>31</v>
      </c>
      <c r="C35" s="170" t="s">
        <v>20</v>
      </c>
      <c r="D35" s="267"/>
      <c r="E35" s="196">
        <v>0</v>
      </c>
      <c r="F35" s="317">
        <v>0</v>
      </c>
      <c r="G35" s="92">
        <f>SUM(E35:F35)</f>
        <v>0</v>
      </c>
      <c r="H35" s="317">
        <v>0</v>
      </c>
      <c r="I35" s="317">
        <v>0</v>
      </c>
      <c r="J35" s="92">
        <f>SUM(H35:I35)</f>
        <v>0</v>
      </c>
      <c r="K35" s="317">
        <v>0</v>
      </c>
      <c r="L35" s="317">
        <v>0</v>
      </c>
      <c r="M35" s="92">
        <f>SUM(K35:L35)</f>
        <v>0</v>
      </c>
      <c r="N35" s="47">
        <f>SUM(H35,K35)</f>
        <v>0</v>
      </c>
      <c r="O35" s="47">
        <f>SUM(I35,L35)</f>
        <v>0</v>
      </c>
      <c r="P35" s="415">
        <f>SUM(N35:O35)</f>
        <v>0</v>
      </c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</row>
    <row r="36" spans="1:53" s="254" customFormat="1" ht="13.5" thickBot="1">
      <c r="A36" s="641" t="s">
        <v>32</v>
      </c>
      <c r="B36" s="641"/>
      <c r="C36" s="641"/>
      <c r="D36" s="238"/>
      <c r="E36" s="268">
        <f>SUM(E34:E35)</f>
        <v>0</v>
      </c>
      <c r="F36" s="268">
        <f aca="true" t="shared" si="6" ref="F36:P36">SUM(F34:F35)</f>
        <v>0</v>
      </c>
      <c r="G36" s="268">
        <f t="shared" si="6"/>
        <v>0</v>
      </c>
      <c r="H36" s="268">
        <f t="shared" si="6"/>
        <v>0</v>
      </c>
      <c r="I36" s="268">
        <f t="shared" si="6"/>
        <v>0</v>
      </c>
      <c r="J36" s="268">
        <f t="shared" si="6"/>
        <v>0</v>
      </c>
      <c r="K36" s="268">
        <f t="shared" si="6"/>
        <v>4</v>
      </c>
      <c r="L36" s="268">
        <f t="shared" si="6"/>
        <v>6</v>
      </c>
      <c r="M36" s="268">
        <f t="shared" si="6"/>
        <v>10</v>
      </c>
      <c r="N36" s="268">
        <f t="shared" si="6"/>
        <v>4</v>
      </c>
      <c r="O36" s="268">
        <f t="shared" si="6"/>
        <v>6</v>
      </c>
      <c r="P36" s="268">
        <f t="shared" si="6"/>
        <v>10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</row>
    <row r="37" spans="1:53" s="254" customFormat="1" ht="12.75">
      <c r="A37" s="61"/>
      <c r="B37" s="61"/>
      <c r="C37" s="61"/>
      <c r="D37" s="61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</row>
    <row r="38" spans="1:53" s="254" customFormat="1" ht="13.5" thickBot="1">
      <c r="A38" s="61"/>
      <c r="B38" s="61"/>
      <c r="C38" s="61"/>
      <c r="D38" s="6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</row>
    <row r="39" spans="1:53" s="254" customFormat="1" ht="13.5" thickBot="1">
      <c r="A39" s="261" t="s">
        <v>45</v>
      </c>
      <c r="B39" s="356" t="s">
        <v>49</v>
      </c>
      <c r="C39" s="460" t="s">
        <v>9</v>
      </c>
      <c r="D39" s="240"/>
      <c r="E39" s="456" t="s">
        <v>15</v>
      </c>
      <c r="F39" s="241" t="s">
        <v>16</v>
      </c>
      <c r="G39" s="241" t="s">
        <v>17</v>
      </c>
      <c r="H39" s="241" t="s">
        <v>15</v>
      </c>
      <c r="I39" s="241" t="s">
        <v>16</v>
      </c>
      <c r="J39" s="241" t="s">
        <v>17</v>
      </c>
      <c r="K39" s="241" t="s">
        <v>15</v>
      </c>
      <c r="L39" s="241" t="s">
        <v>16</v>
      </c>
      <c r="M39" s="241" t="s">
        <v>17</v>
      </c>
      <c r="N39" s="241" t="s">
        <v>15</v>
      </c>
      <c r="O39" s="241" t="s">
        <v>16</v>
      </c>
      <c r="P39" s="241" t="s">
        <v>17</v>
      </c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</row>
    <row r="40" spans="1:53" s="254" customFormat="1" ht="13.5" thickBot="1">
      <c r="A40" s="31" t="s">
        <v>38</v>
      </c>
      <c r="B40" s="459" t="s">
        <v>19</v>
      </c>
      <c r="C40" s="173" t="s">
        <v>20</v>
      </c>
      <c r="D40" s="458"/>
      <c r="E40" s="457">
        <v>0</v>
      </c>
      <c r="F40" s="455">
        <v>0</v>
      </c>
      <c r="G40" s="455">
        <f>SUM(E40:F40)</f>
        <v>0</v>
      </c>
      <c r="H40" s="455">
        <v>0</v>
      </c>
      <c r="I40" s="455">
        <v>0</v>
      </c>
      <c r="J40" s="455">
        <f>SUM(H40:I40)</f>
        <v>0</v>
      </c>
      <c r="K40" s="455">
        <v>6</v>
      </c>
      <c r="L40" s="455">
        <v>8</v>
      </c>
      <c r="M40" s="300">
        <f>SUM(K40:L40)</f>
        <v>14</v>
      </c>
      <c r="N40" s="47">
        <f>SUM(H40,K40)</f>
        <v>6</v>
      </c>
      <c r="O40" s="47">
        <f>SUM(I40,L40)</f>
        <v>8</v>
      </c>
      <c r="P40" s="255">
        <f>SUM(N40:O40)</f>
        <v>14</v>
      </c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</row>
    <row r="41" spans="1:53" s="249" customFormat="1" ht="13.5" thickBot="1">
      <c r="A41" s="23" t="s">
        <v>153</v>
      </c>
      <c r="B41" s="40" t="s">
        <v>46</v>
      </c>
      <c r="C41" s="170" t="s">
        <v>20</v>
      </c>
      <c r="D41" s="461"/>
      <c r="E41" s="462">
        <v>0</v>
      </c>
      <c r="F41" s="91">
        <v>0</v>
      </c>
      <c r="G41" s="91">
        <f>SUM(E41:F41)</f>
        <v>0</v>
      </c>
      <c r="H41" s="91">
        <v>0</v>
      </c>
      <c r="I41" s="91">
        <v>0</v>
      </c>
      <c r="J41" s="91">
        <f>SUM(H41:I41)</f>
        <v>0</v>
      </c>
      <c r="K41" s="91">
        <v>0</v>
      </c>
      <c r="L41" s="91">
        <v>0</v>
      </c>
      <c r="M41" s="98">
        <f>SUM(K41:L41)</f>
        <v>0</v>
      </c>
      <c r="N41" s="47">
        <f>SUM(H41,K41)</f>
        <v>0</v>
      </c>
      <c r="O41" s="47">
        <f>SUM(I41,L41)</f>
        <v>0</v>
      </c>
      <c r="P41" s="255">
        <f>SUM(N41:O41)</f>
        <v>0</v>
      </c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</row>
    <row r="42" spans="1:53" s="299" customFormat="1" ht="13.5" thickBot="1">
      <c r="A42" s="643" t="s">
        <v>32</v>
      </c>
      <c r="B42" s="643"/>
      <c r="C42" s="643"/>
      <c r="D42" s="643"/>
      <c r="E42" s="297">
        <f>SUM(E40:E41)</f>
        <v>0</v>
      </c>
      <c r="F42" s="297">
        <f aca="true" t="shared" si="7" ref="F42:P42">SUM(F40:F41)</f>
        <v>0</v>
      </c>
      <c r="G42" s="297">
        <f t="shared" si="7"/>
        <v>0</v>
      </c>
      <c r="H42" s="297">
        <f t="shared" si="7"/>
        <v>0</v>
      </c>
      <c r="I42" s="297">
        <f t="shared" si="7"/>
        <v>0</v>
      </c>
      <c r="J42" s="297">
        <f t="shared" si="7"/>
        <v>0</v>
      </c>
      <c r="K42" s="297">
        <f t="shared" si="7"/>
        <v>6</v>
      </c>
      <c r="L42" s="297">
        <f t="shared" si="7"/>
        <v>8</v>
      </c>
      <c r="M42" s="297">
        <f t="shared" si="7"/>
        <v>14</v>
      </c>
      <c r="N42" s="297">
        <f t="shared" si="7"/>
        <v>6</v>
      </c>
      <c r="O42" s="297">
        <f t="shared" si="7"/>
        <v>8</v>
      </c>
      <c r="P42" s="297">
        <f t="shared" si="7"/>
        <v>14</v>
      </c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</row>
    <row r="43" spans="1:53" s="254" customFormat="1" ht="13.5" thickBot="1">
      <c r="A43" s="641" t="s">
        <v>47</v>
      </c>
      <c r="B43" s="641"/>
      <c r="C43" s="641"/>
      <c r="D43" s="644"/>
      <c r="E43" s="158">
        <f>E30+E36+E42</f>
        <v>0</v>
      </c>
      <c r="F43" s="158">
        <f aca="true" t="shared" si="8" ref="F43:P43">F30+F36+F42</f>
        <v>0</v>
      </c>
      <c r="G43" s="158">
        <f t="shared" si="8"/>
        <v>0</v>
      </c>
      <c r="H43" s="158">
        <f t="shared" si="8"/>
        <v>30</v>
      </c>
      <c r="I43" s="158">
        <f t="shared" si="8"/>
        <v>31</v>
      </c>
      <c r="J43" s="158">
        <f t="shared" si="8"/>
        <v>61</v>
      </c>
      <c r="K43" s="158">
        <f t="shared" si="8"/>
        <v>95</v>
      </c>
      <c r="L43" s="158">
        <f t="shared" si="8"/>
        <v>65</v>
      </c>
      <c r="M43" s="158">
        <f t="shared" si="8"/>
        <v>160</v>
      </c>
      <c r="N43" s="158">
        <f t="shared" si="8"/>
        <v>125</v>
      </c>
      <c r="O43" s="158">
        <f t="shared" si="8"/>
        <v>96</v>
      </c>
      <c r="P43" s="158">
        <f t="shared" si="8"/>
        <v>221</v>
      </c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</row>
    <row r="44" spans="1:53" s="254" customFormat="1" ht="12.75">
      <c r="A44" s="61"/>
      <c r="B44" s="61"/>
      <c r="C44" s="61"/>
      <c r="D44" s="61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</row>
    <row r="45" spans="1:53" s="254" customFormat="1" ht="12.75">
      <c r="A45" s="61"/>
      <c r="B45" s="61"/>
      <c r="C45" s="61"/>
      <c r="D45" s="61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56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</row>
    <row r="46" spans="1:53" s="254" customFormat="1" ht="12.75">
      <c r="A46" s="61"/>
      <c r="B46" s="61"/>
      <c r="C46" s="61"/>
      <c r="D46" s="61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56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</row>
    <row r="47" spans="1:53" s="254" customFormat="1" ht="12.75">
      <c r="A47" s="61"/>
      <c r="B47" s="61"/>
      <c r="C47" s="61"/>
      <c r="D47" s="61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56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</row>
    <row r="48" spans="1:53" s="254" customFormat="1" ht="12.75">
      <c r="A48" s="61"/>
      <c r="B48" s="61"/>
      <c r="C48" s="61"/>
      <c r="D48" s="61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56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</row>
    <row r="49" spans="1:53" s="254" customFormat="1" ht="12.75">
      <c r="A49" s="61"/>
      <c r="B49" s="61"/>
      <c r="C49" s="61"/>
      <c r="D49" s="61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56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</row>
    <row r="50" spans="1:53" s="254" customFormat="1" ht="12.75">
      <c r="A50" s="61"/>
      <c r="B50" s="61"/>
      <c r="C50" s="61"/>
      <c r="D50" s="61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56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</row>
    <row r="51" spans="1:53" s="254" customFormat="1" ht="13.5" thickBot="1">
      <c r="A51" s="61"/>
      <c r="B51" s="61"/>
      <c r="C51" s="61"/>
      <c r="D51" s="61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56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</row>
    <row r="52" spans="1:16" ht="13.5" thickBot="1">
      <c r="A52" s="645" t="s">
        <v>48</v>
      </c>
      <c r="B52" s="646"/>
      <c r="C52" s="646"/>
      <c r="D52" s="646"/>
      <c r="E52" s="646"/>
      <c r="F52" s="646"/>
      <c r="G52" s="647"/>
      <c r="H52" s="638" t="s">
        <v>6</v>
      </c>
      <c r="I52" s="639"/>
      <c r="J52" s="639"/>
      <c r="K52" s="639"/>
      <c r="L52" s="639"/>
      <c r="M52" s="639"/>
      <c r="N52" s="639"/>
      <c r="O52" s="639"/>
      <c r="P52" s="640"/>
    </row>
    <row r="53" spans="1:16" ht="13.5" thickBot="1">
      <c r="A53" s="454" t="s">
        <v>7</v>
      </c>
      <c r="B53" s="356" t="s">
        <v>49</v>
      </c>
      <c r="C53" s="261" t="s">
        <v>9</v>
      </c>
      <c r="D53" s="451"/>
      <c r="E53" s="650" t="s">
        <v>10</v>
      </c>
      <c r="F53" s="651"/>
      <c r="G53" s="652"/>
      <c r="H53" s="653" t="s">
        <v>11</v>
      </c>
      <c r="I53" s="651"/>
      <c r="J53" s="652"/>
      <c r="K53" s="650" t="s">
        <v>12</v>
      </c>
      <c r="L53" s="651"/>
      <c r="M53" s="652"/>
      <c r="N53" s="650" t="s">
        <v>13</v>
      </c>
      <c r="O53" s="651"/>
      <c r="P53" s="652"/>
    </row>
    <row r="54" spans="1:16" ht="13.5" thickBot="1">
      <c r="A54" s="363" t="s">
        <v>43</v>
      </c>
      <c r="B54" s="356"/>
      <c r="C54" s="261"/>
      <c r="D54" s="275"/>
      <c r="E54" s="241" t="s">
        <v>15</v>
      </c>
      <c r="F54" s="241" t="s">
        <v>16</v>
      </c>
      <c r="G54" s="241" t="s">
        <v>17</v>
      </c>
      <c r="H54" s="241" t="s">
        <v>15</v>
      </c>
      <c r="I54" s="241" t="s">
        <v>16</v>
      </c>
      <c r="J54" s="241" t="s">
        <v>17</v>
      </c>
      <c r="K54" s="241" t="s">
        <v>15</v>
      </c>
      <c r="L54" s="241" t="s">
        <v>16</v>
      </c>
      <c r="M54" s="241" t="s">
        <v>17</v>
      </c>
      <c r="N54" s="241" t="s">
        <v>15</v>
      </c>
      <c r="O54" s="241" t="s">
        <v>16</v>
      </c>
      <c r="P54" s="241" t="s">
        <v>17</v>
      </c>
    </row>
    <row r="55" spans="1:16" ht="12.75">
      <c r="A55" s="27" t="s">
        <v>54</v>
      </c>
      <c r="B55" s="28" t="s">
        <v>51</v>
      </c>
      <c r="C55" s="173" t="s">
        <v>20</v>
      </c>
      <c r="D55" s="86"/>
      <c r="E55" s="110">
        <v>0</v>
      </c>
      <c r="F55" s="105">
        <v>0</v>
      </c>
      <c r="G55" s="105">
        <f>SUM(E55:F55)</f>
        <v>0</v>
      </c>
      <c r="H55" s="105">
        <v>0</v>
      </c>
      <c r="I55" s="105">
        <v>0</v>
      </c>
      <c r="J55" s="105">
        <f>SUM(H55:I55)</f>
        <v>0</v>
      </c>
      <c r="K55" s="105">
        <v>0</v>
      </c>
      <c r="L55" s="105">
        <v>0</v>
      </c>
      <c r="M55" s="105">
        <f>SUM(K55:L55)</f>
        <v>0</v>
      </c>
      <c r="N55" s="47">
        <f>SUM(H55,K55)</f>
        <v>0</v>
      </c>
      <c r="O55" s="47">
        <f>SUM(I55,L55)</f>
        <v>0</v>
      </c>
      <c r="P55" s="96">
        <f>SUM(N55:O55)</f>
        <v>0</v>
      </c>
    </row>
    <row r="56" spans="1:16" ht="25.5">
      <c r="A56" s="29" t="s">
        <v>55</v>
      </c>
      <c r="B56" s="30" t="s">
        <v>51</v>
      </c>
      <c r="C56" s="256" t="s">
        <v>20</v>
      </c>
      <c r="D56" s="41"/>
      <c r="E56" s="189">
        <v>0</v>
      </c>
      <c r="F56" s="38">
        <v>0</v>
      </c>
      <c r="G56" s="38">
        <f>SUM(E56:F56)</f>
        <v>0</v>
      </c>
      <c r="H56" s="38">
        <v>0</v>
      </c>
      <c r="I56" s="38">
        <v>0</v>
      </c>
      <c r="J56" s="38">
        <f>SUM(H56:I56)</f>
        <v>0</v>
      </c>
      <c r="K56" s="38">
        <v>0</v>
      </c>
      <c r="L56" s="38">
        <v>0</v>
      </c>
      <c r="M56" s="38">
        <f aca="true" t="shared" si="9" ref="M56:M65">SUM(K56:L56)</f>
        <v>0</v>
      </c>
      <c r="N56" s="47">
        <f aca="true" t="shared" si="10" ref="N56:O65">SUM(H56,K56)</f>
        <v>0</v>
      </c>
      <c r="O56" s="47">
        <f t="shared" si="10"/>
        <v>0</v>
      </c>
      <c r="P56" s="39">
        <f>SUM(N56:O56)</f>
        <v>0</v>
      </c>
    </row>
    <row r="57" spans="1:16" ht="12.75">
      <c r="A57" s="29" t="s">
        <v>56</v>
      </c>
      <c r="B57" s="30" t="s">
        <v>51</v>
      </c>
      <c r="C57" s="256" t="s">
        <v>20</v>
      </c>
      <c r="D57" s="41"/>
      <c r="E57" s="189">
        <v>0</v>
      </c>
      <c r="F57" s="38">
        <v>0</v>
      </c>
      <c r="G57" s="38">
        <f aca="true" t="shared" si="11" ref="G57:G63">SUM(E57:F57)</f>
        <v>0</v>
      </c>
      <c r="H57" s="38">
        <v>3</v>
      </c>
      <c r="I57" s="38">
        <v>2</v>
      </c>
      <c r="J57" s="38">
        <f>SUM(H57:I57)</f>
        <v>5</v>
      </c>
      <c r="K57" s="38">
        <v>0</v>
      </c>
      <c r="L57" s="38">
        <v>0</v>
      </c>
      <c r="M57" s="38">
        <f t="shared" si="9"/>
        <v>0</v>
      </c>
      <c r="N57" s="47">
        <f t="shared" si="10"/>
        <v>3</v>
      </c>
      <c r="O57" s="47">
        <f t="shared" si="10"/>
        <v>2</v>
      </c>
      <c r="P57" s="39">
        <f aca="true" t="shared" si="12" ref="P57:P65">SUM(N57:O57)</f>
        <v>5</v>
      </c>
    </row>
    <row r="58" spans="1:16" ht="12.75">
      <c r="A58" s="29" t="s">
        <v>57</v>
      </c>
      <c r="B58" s="30" t="s">
        <v>51</v>
      </c>
      <c r="C58" s="256" t="s">
        <v>20</v>
      </c>
      <c r="D58" s="41"/>
      <c r="E58" s="189">
        <v>0</v>
      </c>
      <c r="F58" s="38">
        <v>0</v>
      </c>
      <c r="G58" s="38">
        <f t="shared" si="11"/>
        <v>0</v>
      </c>
      <c r="H58" s="38">
        <v>3</v>
      </c>
      <c r="I58" s="38">
        <v>1</v>
      </c>
      <c r="J58" s="38">
        <f aca="true" t="shared" si="13" ref="J58:J63">SUM(H58:I58)</f>
        <v>4</v>
      </c>
      <c r="K58" s="38">
        <v>0</v>
      </c>
      <c r="L58" s="38">
        <v>0</v>
      </c>
      <c r="M58" s="38">
        <f t="shared" si="9"/>
        <v>0</v>
      </c>
      <c r="N58" s="47">
        <f t="shared" si="10"/>
        <v>3</v>
      </c>
      <c r="O58" s="47">
        <f t="shared" si="10"/>
        <v>1</v>
      </c>
      <c r="P58" s="39">
        <f t="shared" si="12"/>
        <v>4</v>
      </c>
    </row>
    <row r="59" spans="1:16" ht="12.75">
      <c r="A59" s="29" t="s">
        <v>58</v>
      </c>
      <c r="B59" s="30" t="s">
        <v>51</v>
      </c>
      <c r="C59" s="256" t="s">
        <v>20</v>
      </c>
      <c r="D59" s="41"/>
      <c r="E59" s="189">
        <v>0</v>
      </c>
      <c r="F59" s="38">
        <v>0</v>
      </c>
      <c r="G59" s="38">
        <f t="shared" si="11"/>
        <v>0</v>
      </c>
      <c r="H59" s="38">
        <v>2</v>
      </c>
      <c r="I59" s="38">
        <v>1</v>
      </c>
      <c r="J59" s="38">
        <f>SUM(H59:I59)</f>
        <v>3</v>
      </c>
      <c r="K59" s="38">
        <v>0</v>
      </c>
      <c r="L59" s="38">
        <v>0</v>
      </c>
      <c r="M59" s="38">
        <f>SUM(K59:L59)</f>
        <v>0</v>
      </c>
      <c r="N59" s="47">
        <f t="shared" si="10"/>
        <v>2</v>
      </c>
      <c r="O59" s="47">
        <f t="shared" si="10"/>
        <v>1</v>
      </c>
      <c r="P59" s="39">
        <f t="shared" si="12"/>
        <v>3</v>
      </c>
    </row>
    <row r="60" spans="1:16" ht="12.75">
      <c r="A60" s="29" t="s">
        <v>59</v>
      </c>
      <c r="B60" s="30" t="s">
        <v>51</v>
      </c>
      <c r="C60" s="256" t="s">
        <v>20</v>
      </c>
      <c r="D60" s="41"/>
      <c r="E60" s="189">
        <v>0</v>
      </c>
      <c r="F60" s="38">
        <v>0</v>
      </c>
      <c r="G60" s="38">
        <f t="shared" si="11"/>
        <v>0</v>
      </c>
      <c r="H60" s="38">
        <v>1</v>
      </c>
      <c r="I60" s="38">
        <v>1</v>
      </c>
      <c r="J60" s="38">
        <f t="shared" si="13"/>
        <v>2</v>
      </c>
      <c r="K60" s="38">
        <v>0</v>
      </c>
      <c r="L60" s="38">
        <v>0</v>
      </c>
      <c r="M60" s="38">
        <f>SUM(K60:L60)</f>
        <v>0</v>
      </c>
      <c r="N60" s="47">
        <f t="shared" si="10"/>
        <v>1</v>
      </c>
      <c r="O60" s="47">
        <f t="shared" si="10"/>
        <v>1</v>
      </c>
      <c r="P60" s="96">
        <f t="shared" si="12"/>
        <v>2</v>
      </c>
    </row>
    <row r="61" spans="1:53" s="6" customFormat="1" ht="12.75">
      <c r="A61" s="29" t="s">
        <v>60</v>
      </c>
      <c r="B61" s="30" t="s">
        <v>51</v>
      </c>
      <c r="C61" s="256" t="s">
        <v>20</v>
      </c>
      <c r="D61" s="41"/>
      <c r="E61" s="189">
        <v>0</v>
      </c>
      <c r="F61" s="38">
        <v>0</v>
      </c>
      <c r="G61" s="38">
        <f t="shared" si="11"/>
        <v>0</v>
      </c>
      <c r="H61" s="38">
        <v>0</v>
      </c>
      <c r="I61" s="38">
        <v>0</v>
      </c>
      <c r="J61" s="38">
        <f>SUM(H61:I61)</f>
        <v>0</v>
      </c>
      <c r="K61" s="38">
        <v>0</v>
      </c>
      <c r="L61" s="38">
        <v>0</v>
      </c>
      <c r="M61" s="38">
        <f>SUM(K61:L61)</f>
        <v>0</v>
      </c>
      <c r="N61" s="47">
        <f t="shared" si="10"/>
        <v>0</v>
      </c>
      <c r="O61" s="47">
        <f t="shared" si="10"/>
        <v>0</v>
      </c>
      <c r="P61" s="39">
        <f>SUM(N61:O61)</f>
        <v>0</v>
      </c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</row>
    <row r="62" spans="1:53" s="6" customFormat="1" ht="12.75">
      <c r="A62" s="531" t="s">
        <v>240</v>
      </c>
      <c r="B62" s="30" t="s">
        <v>51</v>
      </c>
      <c r="C62" s="256" t="s">
        <v>20</v>
      </c>
      <c r="D62" s="41"/>
      <c r="E62" s="189">
        <v>0</v>
      </c>
      <c r="F62" s="38">
        <v>0</v>
      </c>
      <c r="G62" s="38">
        <f t="shared" si="11"/>
        <v>0</v>
      </c>
      <c r="H62" s="38">
        <v>0</v>
      </c>
      <c r="I62" s="38">
        <v>0</v>
      </c>
      <c r="J62" s="38">
        <f>SUM(H62:I62)</f>
        <v>0</v>
      </c>
      <c r="K62" s="38">
        <v>0</v>
      </c>
      <c r="L62" s="38">
        <v>0</v>
      </c>
      <c r="M62" s="38">
        <f t="shared" si="9"/>
        <v>0</v>
      </c>
      <c r="N62" s="47">
        <f t="shared" si="10"/>
        <v>0</v>
      </c>
      <c r="O62" s="47">
        <f t="shared" si="10"/>
        <v>0</v>
      </c>
      <c r="P62" s="39">
        <f t="shared" si="12"/>
        <v>0</v>
      </c>
      <c r="Q62" s="303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</row>
    <row r="63" spans="1:53" s="6" customFormat="1" ht="12.75">
      <c r="A63" s="29" t="s">
        <v>61</v>
      </c>
      <c r="B63" s="30" t="s">
        <v>51</v>
      </c>
      <c r="C63" s="256" t="s">
        <v>20</v>
      </c>
      <c r="D63" s="41"/>
      <c r="E63" s="189">
        <v>0</v>
      </c>
      <c r="F63" s="38">
        <v>0</v>
      </c>
      <c r="G63" s="38">
        <f t="shared" si="11"/>
        <v>0</v>
      </c>
      <c r="H63" s="38">
        <v>4</v>
      </c>
      <c r="I63" s="38">
        <v>1</v>
      </c>
      <c r="J63" s="38">
        <f t="shared" si="13"/>
        <v>5</v>
      </c>
      <c r="K63" s="38">
        <v>0</v>
      </c>
      <c r="L63" s="38">
        <v>0</v>
      </c>
      <c r="M63" s="38">
        <f>SUM(K63:L63)</f>
        <v>0</v>
      </c>
      <c r="N63" s="47">
        <f t="shared" si="10"/>
        <v>4</v>
      </c>
      <c r="O63" s="47">
        <f t="shared" si="10"/>
        <v>1</v>
      </c>
      <c r="P63" s="39">
        <f>SUM(N63:O63)</f>
        <v>5</v>
      </c>
      <c r="Q63" s="303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</row>
    <row r="64" spans="1:53" s="6" customFormat="1" ht="25.5">
      <c r="A64" s="29" t="s">
        <v>62</v>
      </c>
      <c r="B64" s="30" t="s">
        <v>53</v>
      </c>
      <c r="C64" s="256" t="s">
        <v>20</v>
      </c>
      <c r="D64" s="41"/>
      <c r="E64" s="189">
        <v>0</v>
      </c>
      <c r="F64" s="38">
        <v>0</v>
      </c>
      <c r="G64" s="38">
        <f>SUM(E64:F64)</f>
        <v>0</v>
      </c>
      <c r="H64" s="38">
        <v>0</v>
      </c>
      <c r="I64" s="38">
        <v>0</v>
      </c>
      <c r="J64" s="38">
        <f>SUM(H64:I64)</f>
        <v>0</v>
      </c>
      <c r="K64" s="38">
        <v>0</v>
      </c>
      <c r="L64" s="38">
        <v>0</v>
      </c>
      <c r="M64" s="38">
        <f>SUM(K64:L64)</f>
        <v>0</v>
      </c>
      <c r="N64" s="47">
        <f t="shared" si="10"/>
        <v>0</v>
      </c>
      <c r="O64" s="47">
        <f t="shared" si="10"/>
        <v>0</v>
      </c>
      <c r="P64" s="39">
        <f>SUM(N64:O64)</f>
        <v>0</v>
      </c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</row>
    <row r="65" spans="1:53" s="6" customFormat="1" ht="13.5" thickBot="1">
      <c r="A65" s="23" t="s">
        <v>63</v>
      </c>
      <c r="B65" s="16" t="s">
        <v>51</v>
      </c>
      <c r="C65" s="532" t="s">
        <v>20</v>
      </c>
      <c r="D65" s="9"/>
      <c r="E65" s="269">
        <v>0</v>
      </c>
      <c r="F65" s="105">
        <v>0</v>
      </c>
      <c r="G65" s="35">
        <f>SUM(E65:F65)</f>
        <v>0</v>
      </c>
      <c r="H65" s="105">
        <v>0</v>
      </c>
      <c r="I65" s="105">
        <v>0</v>
      </c>
      <c r="J65" s="35">
        <f>SUM(H65:I65)</f>
        <v>0</v>
      </c>
      <c r="K65" s="105">
        <v>0</v>
      </c>
      <c r="L65" s="105">
        <v>0</v>
      </c>
      <c r="M65" s="105">
        <f t="shared" si="9"/>
        <v>0</v>
      </c>
      <c r="N65" s="47">
        <f t="shared" si="10"/>
        <v>0</v>
      </c>
      <c r="O65" s="47">
        <f t="shared" si="10"/>
        <v>0</v>
      </c>
      <c r="P65" s="99">
        <f t="shared" si="12"/>
        <v>0</v>
      </c>
      <c r="Q65" s="303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</row>
    <row r="66" spans="1:16" ht="13.5" thickBot="1">
      <c r="A66" s="641" t="s">
        <v>32</v>
      </c>
      <c r="B66" s="641"/>
      <c r="C66" s="641"/>
      <c r="D66" s="644"/>
      <c r="E66" s="273">
        <f>SUM(E55:E65)</f>
        <v>0</v>
      </c>
      <c r="F66" s="273">
        <f aca="true" t="shared" si="14" ref="F66:P66">SUM(F55:F65)</f>
        <v>0</v>
      </c>
      <c r="G66" s="273">
        <f t="shared" si="14"/>
        <v>0</v>
      </c>
      <c r="H66" s="273">
        <f t="shared" si="14"/>
        <v>13</v>
      </c>
      <c r="I66" s="273">
        <f t="shared" si="14"/>
        <v>6</v>
      </c>
      <c r="J66" s="273">
        <f t="shared" si="14"/>
        <v>19</v>
      </c>
      <c r="K66" s="273">
        <f t="shared" si="14"/>
        <v>0</v>
      </c>
      <c r="L66" s="273">
        <f t="shared" si="14"/>
        <v>0</v>
      </c>
      <c r="M66" s="273">
        <f t="shared" si="14"/>
        <v>0</v>
      </c>
      <c r="N66" s="273">
        <f t="shared" si="14"/>
        <v>13</v>
      </c>
      <c r="O66" s="273">
        <f t="shared" si="14"/>
        <v>6</v>
      </c>
      <c r="P66" s="273">
        <f t="shared" si="14"/>
        <v>19</v>
      </c>
    </row>
    <row r="67" spans="1:16" ht="12.75">
      <c r="A67" s="61"/>
      <c r="B67" s="61"/>
      <c r="C67" s="61"/>
      <c r="D67" s="61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</row>
    <row r="68" spans="1:16" ht="13.5" thickBot="1">
      <c r="A68" s="61"/>
      <c r="B68" s="61"/>
      <c r="C68" s="61"/>
      <c r="D68" s="61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</row>
    <row r="69" spans="1:16" ht="13.5" thickBot="1">
      <c r="A69" s="156" t="s">
        <v>33</v>
      </c>
      <c r="B69" s="356" t="s">
        <v>49</v>
      </c>
      <c r="C69" s="261" t="s">
        <v>9</v>
      </c>
      <c r="D69" s="410"/>
      <c r="E69" s="208" t="s">
        <v>15</v>
      </c>
      <c r="F69" s="208" t="s">
        <v>16</v>
      </c>
      <c r="G69" s="208" t="s">
        <v>17</v>
      </c>
      <c r="H69" s="208" t="s">
        <v>15</v>
      </c>
      <c r="I69" s="208" t="s">
        <v>16</v>
      </c>
      <c r="J69" s="208" t="s">
        <v>17</v>
      </c>
      <c r="K69" s="208" t="s">
        <v>15</v>
      </c>
      <c r="L69" s="208" t="s">
        <v>16</v>
      </c>
      <c r="M69" s="208" t="s">
        <v>17</v>
      </c>
      <c r="N69" s="153" t="s">
        <v>15</v>
      </c>
      <c r="O69" s="153" t="s">
        <v>16</v>
      </c>
      <c r="P69" s="208" t="s">
        <v>17</v>
      </c>
    </row>
    <row r="70" spans="1:16" ht="12.75">
      <c r="A70" s="449" t="s">
        <v>181</v>
      </c>
      <c r="B70" s="209" t="s">
        <v>51</v>
      </c>
      <c r="C70" s="210" t="s">
        <v>20</v>
      </c>
      <c r="D70" s="41"/>
      <c r="E70" s="188">
        <v>0</v>
      </c>
      <c r="F70" s="103">
        <v>0</v>
      </c>
      <c r="G70" s="103">
        <f>SUM(E70:F70)</f>
        <v>0</v>
      </c>
      <c r="H70" s="103">
        <v>0</v>
      </c>
      <c r="I70" s="103">
        <v>0</v>
      </c>
      <c r="J70" s="103">
        <f>SUM(H70:I70)</f>
        <v>0</v>
      </c>
      <c r="K70" s="24">
        <v>0</v>
      </c>
      <c r="L70" s="24">
        <v>0</v>
      </c>
      <c r="M70" s="103">
        <f>SUM(K70:L70)</f>
        <v>0</v>
      </c>
      <c r="N70" s="47">
        <f>SUM(H70,K70)</f>
        <v>0</v>
      </c>
      <c r="O70" s="47">
        <f>SUM(I70,L70)</f>
        <v>0</v>
      </c>
      <c r="P70" s="34">
        <f>SUM(N70:O70)</f>
        <v>0</v>
      </c>
    </row>
    <row r="71" spans="1:53" s="6" customFormat="1" ht="26.25" customHeight="1" thickBot="1">
      <c r="A71" s="435" t="s">
        <v>221</v>
      </c>
      <c r="B71" s="360" t="s">
        <v>53</v>
      </c>
      <c r="C71" s="361" t="s">
        <v>20</v>
      </c>
      <c r="D71" s="9"/>
      <c r="E71" s="364">
        <v>0</v>
      </c>
      <c r="F71" s="306">
        <v>0</v>
      </c>
      <c r="G71" s="230">
        <f>SUM(E71:F71)</f>
        <v>0</v>
      </c>
      <c r="H71" s="365">
        <v>0</v>
      </c>
      <c r="I71" s="365">
        <v>0</v>
      </c>
      <c r="J71" s="230">
        <f>SUM(H71:I71)</f>
        <v>0</v>
      </c>
      <c r="K71" s="365">
        <v>8</v>
      </c>
      <c r="L71" s="365">
        <v>7</v>
      </c>
      <c r="M71" s="230">
        <f>SUM(K71:L71)</f>
        <v>15</v>
      </c>
      <c r="N71" s="47">
        <f>SUM(H71,K71)</f>
        <v>8</v>
      </c>
      <c r="O71" s="47">
        <f>SUM(I71,L71)</f>
        <v>7</v>
      </c>
      <c r="P71" s="366">
        <f>SUM(N71:O71)</f>
        <v>15</v>
      </c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</row>
    <row r="72" spans="1:16" ht="13.5" thickBot="1">
      <c r="A72" s="686" t="s">
        <v>32</v>
      </c>
      <c r="B72" s="687"/>
      <c r="C72" s="687"/>
      <c r="D72" s="688"/>
      <c r="E72" s="386">
        <f>SUM(E70:E71)</f>
        <v>0</v>
      </c>
      <c r="F72" s="386">
        <f aca="true" t="shared" si="15" ref="F72:P72">SUM(F70:F71)</f>
        <v>0</v>
      </c>
      <c r="G72" s="386">
        <f t="shared" si="15"/>
        <v>0</v>
      </c>
      <c r="H72" s="386">
        <f t="shared" si="15"/>
        <v>0</v>
      </c>
      <c r="I72" s="386">
        <f t="shared" si="15"/>
        <v>0</v>
      </c>
      <c r="J72" s="386">
        <f t="shared" si="15"/>
        <v>0</v>
      </c>
      <c r="K72" s="386">
        <f t="shared" si="15"/>
        <v>8</v>
      </c>
      <c r="L72" s="386">
        <f t="shared" si="15"/>
        <v>7</v>
      </c>
      <c r="M72" s="386">
        <f t="shared" si="15"/>
        <v>15</v>
      </c>
      <c r="N72" s="386">
        <f t="shared" si="15"/>
        <v>8</v>
      </c>
      <c r="O72" s="386">
        <f t="shared" si="15"/>
        <v>7</v>
      </c>
      <c r="P72" s="159">
        <f t="shared" si="15"/>
        <v>15</v>
      </c>
    </row>
    <row r="73" spans="1:16" ht="13.5" thickBot="1">
      <c r="A73" s="689" t="s">
        <v>47</v>
      </c>
      <c r="B73" s="690"/>
      <c r="C73" s="690"/>
      <c r="D73" s="691"/>
      <c r="E73" s="387">
        <f>E66+E72</f>
        <v>0</v>
      </c>
      <c r="F73" s="387">
        <f aca="true" t="shared" si="16" ref="F73:P73">F66+F72</f>
        <v>0</v>
      </c>
      <c r="G73" s="387">
        <f t="shared" si="16"/>
        <v>0</v>
      </c>
      <c r="H73" s="387">
        <f t="shared" si="16"/>
        <v>13</v>
      </c>
      <c r="I73" s="387">
        <f t="shared" si="16"/>
        <v>6</v>
      </c>
      <c r="J73" s="387">
        <f t="shared" si="16"/>
        <v>19</v>
      </c>
      <c r="K73" s="387">
        <f t="shared" si="16"/>
        <v>8</v>
      </c>
      <c r="L73" s="387">
        <f t="shared" si="16"/>
        <v>7</v>
      </c>
      <c r="M73" s="387">
        <f t="shared" si="16"/>
        <v>15</v>
      </c>
      <c r="N73" s="387">
        <f t="shared" si="16"/>
        <v>21</v>
      </c>
      <c r="O73" s="387">
        <f t="shared" si="16"/>
        <v>13</v>
      </c>
      <c r="P73" s="387">
        <f t="shared" si="16"/>
        <v>34</v>
      </c>
    </row>
    <row r="74" ht="15.75" thickBot="1">
      <c r="A74" s="76"/>
    </row>
    <row r="75" spans="1:16" ht="13.5" thickBot="1">
      <c r="A75" s="629" t="s">
        <v>65</v>
      </c>
      <c r="B75" s="629"/>
      <c r="C75" s="629"/>
      <c r="D75" s="629"/>
      <c r="E75" s="629"/>
      <c r="F75" s="629"/>
      <c r="G75" s="629"/>
      <c r="H75" s="630" t="s">
        <v>6</v>
      </c>
      <c r="I75" s="630"/>
      <c r="J75" s="630"/>
      <c r="K75" s="630"/>
      <c r="L75" s="630"/>
      <c r="M75" s="630"/>
      <c r="N75" s="630"/>
      <c r="O75" s="630"/>
      <c r="P75" s="630"/>
    </row>
    <row r="76" spans="1:16" ht="13.5" thickBot="1">
      <c r="A76" s="261" t="s">
        <v>7</v>
      </c>
      <c r="B76" s="356" t="s">
        <v>49</v>
      </c>
      <c r="C76" s="261" t="s">
        <v>9</v>
      </c>
      <c r="D76" s="239"/>
      <c r="E76" s="636" t="s">
        <v>10</v>
      </c>
      <c r="F76" s="636"/>
      <c r="G76" s="636"/>
      <c r="H76" s="637" t="s">
        <v>11</v>
      </c>
      <c r="I76" s="636"/>
      <c r="J76" s="636"/>
      <c r="K76" s="636" t="s">
        <v>12</v>
      </c>
      <c r="L76" s="636"/>
      <c r="M76" s="636"/>
      <c r="N76" s="636" t="s">
        <v>13</v>
      </c>
      <c r="O76" s="636"/>
      <c r="P76" s="636"/>
    </row>
    <row r="77" spans="1:53" s="6" customFormat="1" ht="20.25" customHeight="1" thickBot="1">
      <c r="A77" s="156" t="s">
        <v>33</v>
      </c>
      <c r="B77" s="356" t="s">
        <v>49</v>
      </c>
      <c r="C77" s="261" t="s">
        <v>9</v>
      </c>
      <c r="D77" s="181"/>
      <c r="E77" s="153" t="s">
        <v>15</v>
      </c>
      <c r="F77" s="153" t="s">
        <v>16</v>
      </c>
      <c r="G77" s="153" t="s">
        <v>17</v>
      </c>
      <c r="H77" s="153" t="s">
        <v>15</v>
      </c>
      <c r="I77" s="153" t="s">
        <v>16</v>
      </c>
      <c r="J77" s="153" t="s">
        <v>17</v>
      </c>
      <c r="K77" s="153" t="s">
        <v>15</v>
      </c>
      <c r="L77" s="153" t="s">
        <v>16</v>
      </c>
      <c r="M77" s="153" t="s">
        <v>17</v>
      </c>
      <c r="N77" s="153" t="s">
        <v>15</v>
      </c>
      <c r="O77" s="153" t="s">
        <v>16</v>
      </c>
      <c r="P77" s="153" t="s">
        <v>17</v>
      </c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</row>
    <row r="78" spans="1:53" s="6" customFormat="1" ht="20.25" customHeight="1">
      <c r="A78" s="445" t="s">
        <v>76</v>
      </c>
      <c r="B78" s="179" t="s">
        <v>70</v>
      </c>
      <c r="C78" s="425" t="s">
        <v>67</v>
      </c>
      <c r="D78" s="423"/>
      <c r="E78" s="216">
        <v>0</v>
      </c>
      <c r="F78" s="304">
        <v>0</v>
      </c>
      <c r="G78" s="305">
        <f>SUM(E78:F78)</f>
        <v>0</v>
      </c>
      <c r="H78" s="103">
        <v>7</v>
      </c>
      <c r="I78" s="105">
        <v>4</v>
      </c>
      <c r="J78" s="98">
        <f>SUM(H78:I78)</f>
        <v>11</v>
      </c>
      <c r="K78" s="106">
        <v>9</v>
      </c>
      <c r="L78" s="106">
        <v>4</v>
      </c>
      <c r="M78" s="307">
        <f>SUM(K78:L78)</f>
        <v>13</v>
      </c>
      <c r="N78" s="47">
        <f aca="true" t="shared" si="17" ref="N78:O82">SUM(H78,K78)</f>
        <v>16</v>
      </c>
      <c r="O78" s="47">
        <f t="shared" si="17"/>
        <v>8</v>
      </c>
      <c r="P78" s="217">
        <f>SUM(N78:O78)</f>
        <v>24</v>
      </c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</row>
    <row r="79" spans="1:16" ht="22.5">
      <c r="A79" s="446" t="s">
        <v>201</v>
      </c>
      <c r="B79" s="30" t="s">
        <v>202</v>
      </c>
      <c r="C79" s="426" t="s">
        <v>67</v>
      </c>
      <c r="D79" s="424"/>
      <c r="E79" s="189">
        <v>0</v>
      </c>
      <c r="F79" s="301">
        <v>0</v>
      </c>
      <c r="G79" s="38">
        <f>SUM(E79:F79)</f>
        <v>0</v>
      </c>
      <c r="H79" s="38">
        <v>1</v>
      </c>
      <c r="I79" s="38">
        <v>7</v>
      </c>
      <c r="J79" s="98">
        <f>SUM(H79:I79)</f>
        <v>8</v>
      </c>
      <c r="K79" s="48">
        <v>0</v>
      </c>
      <c r="L79" s="48">
        <v>0</v>
      </c>
      <c r="M79" s="307">
        <f>SUM(K79:L79)</f>
        <v>0</v>
      </c>
      <c r="N79" s="47">
        <f t="shared" si="17"/>
        <v>1</v>
      </c>
      <c r="O79" s="47">
        <f t="shared" si="17"/>
        <v>7</v>
      </c>
      <c r="P79" s="39">
        <f>SUM(N79:O79)</f>
        <v>8</v>
      </c>
    </row>
    <row r="80" spans="1:16" ht="13.5" customHeight="1">
      <c r="A80" s="447" t="s">
        <v>64</v>
      </c>
      <c r="B80" s="59" t="s">
        <v>202</v>
      </c>
      <c r="C80" s="426" t="s">
        <v>67</v>
      </c>
      <c r="D80" s="424"/>
      <c r="E80" s="189">
        <v>0</v>
      </c>
      <c r="F80" s="420">
        <v>0</v>
      </c>
      <c r="G80" s="98">
        <f>SUM(E80:F80)</f>
        <v>0</v>
      </c>
      <c r="H80" s="98">
        <v>0</v>
      </c>
      <c r="I80" s="98">
        <v>0</v>
      </c>
      <c r="J80" s="98">
        <f>SUM(H80:I80)</f>
        <v>0</v>
      </c>
      <c r="K80" s="407">
        <v>0</v>
      </c>
      <c r="L80" s="407">
        <v>0</v>
      </c>
      <c r="M80" s="307">
        <f>SUM(K80:L80)</f>
        <v>0</v>
      </c>
      <c r="N80" s="47">
        <f t="shared" si="17"/>
        <v>0</v>
      </c>
      <c r="O80" s="47">
        <f t="shared" si="17"/>
        <v>0</v>
      </c>
      <c r="P80" s="39">
        <f>SUM(N80:O80)</f>
        <v>0</v>
      </c>
    </row>
    <row r="81" spans="1:16" ht="13.5" customHeight="1" thickBot="1">
      <c r="A81" s="29" t="s">
        <v>77</v>
      </c>
      <c r="B81" s="30" t="s">
        <v>71</v>
      </c>
      <c r="C81" s="426" t="s">
        <v>67</v>
      </c>
      <c r="D81" s="419"/>
      <c r="E81" s="422">
        <v>0</v>
      </c>
      <c r="F81" s="43">
        <v>0</v>
      </c>
      <c r="G81" s="38">
        <f>SUM(E81:F81)</f>
        <v>0</v>
      </c>
      <c r="H81" s="37">
        <v>0</v>
      </c>
      <c r="I81" s="37">
        <v>0</v>
      </c>
      <c r="J81" s="38">
        <f>SUM(H81:I81)</f>
        <v>0</v>
      </c>
      <c r="K81" s="37">
        <v>7</v>
      </c>
      <c r="L81" s="37">
        <v>12</v>
      </c>
      <c r="M81" s="48">
        <f>SUM(K81:L81)</f>
        <v>19</v>
      </c>
      <c r="N81" s="47">
        <f t="shared" si="17"/>
        <v>7</v>
      </c>
      <c r="O81" s="47">
        <f t="shared" si="17"/>
        <v>12</v>
      </c>
      <c r="P81" s="39">
        <f>SUM(N81:O81)</f>
        <v>19</v>
      </c>
    </row>
    <row r="82" spans="1:53" s="6" customFormat="1" ht="13.5" thickBot="1">
      <c r="A82" s="292" t="s">
        <v>74</v>
      </c>
      <c r="B82" s="44" t="s">
        <v>71</v>
      </c>
      <c r="C82" s="529" t="s">
        <v>67</v>
      </c>
      <c r="D82" s="419"/>
      <c r="E82" s="112">
        <v>0</v>
      </c>
      <c r="F82" s="421">
        <v>0</v>
      </c>
      <c r="G82" s="109">
        <f>SUM(E82:F82)</f>
        <v>0</v>
      </c>
      <c r="H82" s="390">
        <v>7</v>
      </c>
      <c r="I82" s="45">
        <v>2</v>
      </c>
      <c r="J82" s="109">
        <f>SUM(H82:I82)</f>
        <v>9</v>
      </c>
      <c r="K82" s="45">
        <v>0</v>
      </c>
      <c r="L82" s="45">
        <v>0</v>
      </c>
      <c r="M82" s="530">
        <f>SUM(K82:L82)</f>
        <v>0</v>
      </c>
      <c r="N82" s="47">
        <f t="shared" si="17"/>
        <v>7</v>
      </c>
      <c r="O82" s="47">
        <f t="shared" si="17"/>
        <v>2</v>
      </c>
      <c r="P82" s="99">
        <f>SUM(N82:O82)</f>
        <v>9</v>
      </c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</row>
    <row r="83" spans="1:16" ht="13.5" thickBot="1">
      <c r="A83" s="676" t="s">
        <v>32</v>
      </c>
      <c r="B83" s="676"/>
      <c r="C83" s="676"/>
      <c r="D83" s="676"/>
      <c r="E83" s="159">
        <f>SUM(E78:E82)</f>
        <v>0</v>
      </c>
      <c r="F83" s="159">
        <f aca="true" t="shared" si="18" ref="F83:P83">SUM(F78:F82)</f>
        <v>0</v>
      </c>
      <c r="G83" s="159">
        <f t="shared" si="18"/>
        <v>0</v>
      </c>
      <c r="H83" s="159">
        <f t="shared" si="18"/>
        <v>15</v>
      </c>
      <c r="I83" s="159">
        <f t="shared" si="18"/>
        <v>13</v>
      </c>
      <c r="J83" s="159">
        <f t="shared" si="18"/>
        <v>28</v>
      </c>
      <c r="K83" s="159">
        <f t="shared" si="18"/>
        <v>16</v>
      </c>
      <c r="L83" s="159">
        <f t="shared" si="18"/>
        <v>16</v>
      </c>
      <c r="M83" s="159">
        <f t="shared" si="18"/>
        <v>32</v>
      </c>
      <c r="N83" s="159">
        <f t="shared" si="18"/>
        <v>31</v>
      </c>
      <c r="O83" s="159">
        <f t="shared" si="18"/>
        <v>29</v>
      </c>
      <c r="P83" s="159">
        <f t="shared" si="18"/>
        <v>60</v>
      </c>
    </row>
    <row r="84" spans="1:16" ht="12.75" customHeight="1">
      <c r="A84" s="56"/>
      <c r="B84" s="56"/>
      <c r="C84" s="56"/>
      <c r="D84" s="5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</row>
    <row r="85" spans="1:16" ht="13.5" thickBot="1">
      <c r="A85" s="56"/>
      <c r="B85" s="56"/>
      <c r="C85" s="56"/>
      <c r="D85" s="5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</row>
    <row r="86" spans="1:16" ht="13.5" thickBot="1">
      <c r="A86" s="427" t="s">
        <v>45</v>
      </c>
      <c r="B86" s="356" t="s">
        <v>49</v>
      </c>
      <c r="C86" s="261" t="s">
        <v>9</v>
      </c>
      <c r="D86" s="191"/>
      <c r="E86" s="153" t="s">
        <v>15</v>
      </c>
      <c r="F86" s="153" t="s">
        <v>16</v>
      </c>
      <c r="G86" s="153" t="s">
        <v>17</v>
      </c>
      <c r="H86" s="153" t="s">
        <v>15</v>
      </c>
      <c r="I86" s="153" t="s">
        <v>16</v>
      </c>
      <c r="J86" s="153" t="s">
        <v>17</v>
      </c>
      <c r="K86" s="153" t="s">
        <v>15</v>
      </c>
      <c r="L86" s="153" t="s">
        <v>16</v>
      </c>
      <c r="M86" s="153" t="s">
        <v>17</v>
      </c>
      <c r="N86" s="153" t="s">
        <v>15</v>
      </c>
      <c r="O86" s="153" t="s">
        <v>16</v>
      </c>
      <c r="P86" s="153" t="s">
        <v>17</v>
      </c>
    </row>
    <row r="87" spans="1:53" s="6" customFormat="1" ht="13.5" thickBot="1">
      <c r="A87" s="31" t="s">
        <v>78</v>
      </c>
      <c r="B87" s="32" t="s">
        <v>70</v>
      </c>
      <c r="C87" s="7" t="s">
        <v>67</v>
      </c>
      <c r="D87" s="190"/>
      <c r="E87" s="186">
        <v>0</v>
      </c>
      <c r="F87" s="36">
        <v>0</v>
      </c>
      <c r="G87" s="36">
        <f>SUM(E87:F87)</f>
        <v>0</v>
      </c>
      <c r="H87" s="36">
        <v>0</v>
      </c>
      <c r="I87" s="36">
        <v>0</v>
      </c>
      <c r="J87" s="36">
        <f>SUM(H87:I87)</f>
        <v>0</v>
      </c>
      <c r="K87" s="36">
        <v>4</v>
      </c>
      <c r="L87" s="36">
        <v>3</v>
      </c>
      <c r="M87" s="36">
        <f>SUM(K87:L87)</f>
        <v>7</v>
      </c>
      <c r="N87" s="47">
        <f>SUM(H87,K87)</f>
        <v>4</v>
      </c>
      <c r="O87" s="47">
        <f>SUM(I87,L87)</f>
        <v>3</v>
      </c>
      <c r="P87" s="108">
        <f>SUM(N87:O87)</f>
        <v>7</v>
      </c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</row>
    <row r="88" spans="1:16" ht="13.5" thickBot="1">
      <c r="A88" s="616" t="s">
        <v>32</v>
      </c>
      <c r="B88" s="617"/>
      <c r="C88" s="618"/>
      <c r="D88" s="436"/>
      <c r="E88" s="159">
        <f>SUM(E87:E87)</f>
        <v>0</v>
      </c>
      <c r="F88" s="159">
        <f aca="true" t="shared" si="19" ref="F88:P88">SUM(F87:F87)</f>
        <v>0</v>
      </c>
      <c r="G88" s="159">
        <f t="shared" si="19"/>
        <v>0</v>
      </c>
      <c r="H88" s="159">
        <f t="shared" si="19"/>
        <v>0</v>
      </c>
      <c r="I88" s="159">
        <f t="shared" si="19"/>
        <v>0</v>
      </c>
      <c r="J88" s="159">
        <f t="shared" si="19"/>
        <v>0</v>
      </c>
      <c r="K88" s="159">
        <f t="shared" si="19"/>
        <v>4</v>
      </c>
      <c r="L88" s="159">
        <f t="shared" si="19"/>
        <v>3</v>
      </c>
      <c r="M88" s="159">
        <f t="shared" si="19"/>
        <v>7</v>
      </c>
      <c r="N88" s="159">
        <f t="shared" si="19"/>
        <v>4</v>
      </c>
      <c r="O88" s="159">
        <f t="shared" si="19"/>
        <v>3</v>
      </c>
      <c r="P88" s="159">
        <f t="shared" si="19"/>
        <v>7</v>
      </c>
    </row>
    <row r="89" spans="1:16" ht="13.5" thickBot="1">
      <c r="A89" s="656" t="s">
        <v>47</v>
      </c>
      <c r="B89" s="657"/>
      <c r="C89" s="658"/>
      <c r="D89" s="437"/>
      <c r="E89" s="160">
        <f>E83+E88</f>
        <v>0</v>
      </c>
      <c r="F89" s="160">
        <f aca="true" t="shared" si="20" ref="F89:P89">F83+F88</f>
        <v>0</v>
      </c>
      <c r="G89" s="160">
        <f t="shared" si="20"/>
        <v>0</v>
      </c>
      <c r="H89" s="160">
        <f t="shared" si="20"/>
        <v>15</v>
      </c>
      <c r="I89" s="160">
        <f t="shared" si="20"/>
        <v>13</v>
      </c>
      <c r="J89" s="160">
        <f t="shared" si="20"/>
        <v>28</v>
      </c>
      <c r="K89" s="160">
        <f t="shared" si="20"/>
        <v>20</v>
      </c>
      <c r="L89" s="160">
        <f t="shared" si="20"/>
        <v>19</v>
      </c>
      <c r="M89" s="160">
        <f t="shared" si="20"/>
        <v>39</v>
      </c>
      <c r="N89" s="160">
        <f t="shared" si="20"/>
        <v>35</v>
      </c>
      <c r="O89" s="160">
        <f t="shared" si="20"/>
        <v>32</v>
      </c>
      <c r="P89" s="160">
        <f t="shared" si="20"/>
        <v>67</v>
      </c>
    </row>
    <row r="90" spans="1:16" ht="12.75" customHeight="1">
      <c r="A90" s="56"/>
      <c r="B90" s="56"/>
      <c r="C90" s="56"/>
      <c r="D90" s="5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</row>
    <row r="91" spans="1:16" ht="12.75" customHeight="1">
      <c r="A91" s="56"/>
      <c r="B91" s="56"/>
      <c r="C91" s="56"/>
      <c r="D91" s="5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</row>
    <row r="92" spans="1:16" ht="12.75" customHeight="1">
      <c r="A92" s="56"/>
      <c r="B92" s="56"/>
      <c r="C92" s="56"/>
      <c r="D92" s="5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</row>
    <row r="93" spans="1:16" ht="12.75" customHeight="1">
      <c r="A93" s="56"/>
      <c r="B93" s="56"/>
      <c r="C93" s="56"/>
      <c r="D93" s="5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</row>
    <row r="94" spans="1:16" ht="12.75" customHeight="1">
      <c r="A94" s="56"/>
      <c r="B94" s="56"/>
      <c r="C94" s="56"/>
      <c r="D94" s="5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</row>
    <row r="95" spans="1:16" ht="12.75">
      <c r="A95" s="56"/>
      <c r="B95" s="56"/>
      <c r="C95" s="56"/>
      <c r="D95" s="5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</row>
    <row r="96" spans="1:16" ht="12.75">
      <c r="A96" s="56"/>
      <c r="B96" s="56"/>
      <c r="C96" s="56"/>
      <c r="D96" s="5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</row>
    <row r="97" spans="1:16" ht="12.75">
      <c r="A97" s="56"/>
      <c r="B97" s="56"/>
      <c r="C97" s="56"/>
      <c r="D97" s="5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</row>
    <row r="98" spans="1:16" ht="13.5" thickBot="1">
      <c r="A98" s="56"/>
      <c r="B98" s="56"/>
      <c r="C98" s="56"/>
      <c r="D98" s="5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</row>
    <row r="99" spans="1:16" ht="13.5" thickBot="1">
      <c r="A99" s="654" t="s">
        <v>81</v>
      </c>
      <c r="B99" s="654"/>
      <c r="C99" s="654"/>
      <c r="D99" s="654"/>
      <c r="E99" s="654"/>
      <c r="F99" s="654"/>
      <c r="G99" s="654"/>
      <c r="H99" s="655" t="s">
        <v>6</v>
      </c>
      <c r="I99" s="655"/>
      <c r="J99" s="655"/>
      <c r="K99" s="655"/>
      <c r="L99" s="655"/>
      <c r="M99" s="655"/>
      <c r="N99" s="655"/>
      <c r="O99" s="655"/>
      <c r="P99" s="655"/>
    </row>
    <row r="100" spans="1:16" ht="13.5" thickBot="1">
      <c r="A100" s="156" t="s">
        <v>7</v>
      </c>
      <c r="B100" s="432" t="s">
        <v>49</v>
      </c>
      <c r="C100" s="156" t="s">
        <v>9</v>
      </c>
      <c r="D100" s="152"/>
      <c r="E100" s="648" t="s">
        <v>10</v>
      </c>
      <c r="F100" s="648"/>
      <c r="G100" s="648"/>
      <c r="H100" s="649" t="s">
        <v>11</v>
      </c>
      <c r="I100" s="648"/>
      <c r="J100" s="648"/>
      <c r="K100" s="648" t="s">
        <v>12</v>
      </c>
      <c r="L100" s="648"/>
      <c r="M100" s="648"/>
      <c r="N100" s="648" t="s">
        <v>13</v>
      </c>
      <c r="O100" s="648"/>
      <c r="P100" s="648"/>
    </row>
    <row r="101" spans="1:53" s="6" customFormat="1" ht="12.75" customHeight="1" thickBot="1">
      <c r="A101" s="156" t="s">
        <v>33</v>
      </c>
      <c r="B101" s="432" t="s">
        <v>49</v>
      </c>
      <c r="C101" s="156" t="s">
        <v>9</v>
      </c>
      <c r="D101" s="152"/>
      <c r="E101" s="153" t="s">
        <v>15</v>
      </c>
      <c r="F101" s="153" t="s">
        <v>16</v>
      </c>
      <c r="G101" s="153" t="s">
        <v>17</v>
      </c>
      <c r="H101" s="153" t="s">
        <v>15</v>
      </c>
      <c r="I101" s="153" t="s">
        <v>16</v>
      </c>
      <c r="J101" s="153" t="s">
        <v>17</v>
      </c>
      <c r="K101" s="153" t="s">
        <v>15</v>
      </c>
      <c r="L101" s="153" t="s">
        <v>16</v>
      </c>
      <c r="M101" s="153" t="s">
        <v>17</v>
      </c>
      <c r="N101" s="153" t="s">
        <v>15</v>
      </c>
      <c r="O101" s="153" t="s">
        <v>16</v>
      </c>
      <c r="P101" s="153" t="s">
        <v>17</v>
      </c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</row>
    <row r="102" spans="1:53" s="296" customFormat="1" ht="12.75" customHeight="1">
      <c r="A102" s="135" t="s">
        <v>95</v>
      </c>
      <c r="B102" s="283" t="s">
        <v>84</v>
      </c>
      <c r="C102" s="162" t="s">
        <v>83</v>
      </c>
      <c r="D102" s="163"/>
      <c r="E102" s="186">
        <v>0</v>
      </c>
      <c r="F102" s="36">
        <v>0</v>
      </c>
      <c r="G102" s="36">
        <f>SUM(E102:F102)</f>
        <v>0</v>
      </c>
      <c r="H102" s="36">
        <v>0</v>
      </c>
      <c r="I102" s="36">
        <v>0</v>
      </c>
      <c r="J102" s="36">
        <f>SUM(H102:I102)</f>
        <v>0</v>
      </c>
      <c r="K102" s="36">
        <v>0</v>
      </c>
      <c r="L102" s="36">
        <v>0</v>
      </c>
      <c r="M102" s="36">
        <f>SUM(K102:L102)</f>
        <v>0</v>
      </c>
      <c r="N102" s="36">
        <f>SUM(H102,K102)</f>
        <v>0</v>
      </c>
      <c r="O102" s="36">
        <f>SUM(I102,L102)</f>
        <v>0</v>
      </c>
      <c r="P102" s="108">
        <f aca="true" t="shared" si="21" ref="P102:P109">SUM(N102:O102)</f>
        <v>0</v>
      </c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</row>
    <row r="103" spans="1:16" ht="12.75">
      <c r="A103" s="135" t="s">
        <v>96</v>
      </c>
      <c r="B103" s="283" t="s">
        <v>84</v>
      </c>
      <c r="C103" s="162" t="s">
        <v>83</v>
      </c>
      <c r="D103" s="272"/>
      <c r="E103" s="186">
        <v>0</v>
      </c>
      <c r="F103" s="36">
        <v>0</v>
      </c>
      <c r="G103" s="36">
        <f>SUM(E103:F103)</f>
        <v>0</v>
      </c>
      <c r="H103" s="36">
        <v>0</v>
      </c>
      <c r="I103" s="36">
        <v>0</v>
      </c>
      <c r="J103" s="36">
        <f>SUM(H103:I103)</f>
        <v>0</v>
      </c>
      <c r="K103" s="36">
        <v>0</v>
      </c>
      <c r="L103" s="36">
        <v>0</v>
      </c>
      <c r="M103" s="36">
        <f>SUM(K103:L103)</f>
        <v>0</v>
      </c>
      <c r="N103" s="36">
        <f aca="true" t="shared" si="22" ref="N103:O110">SUM(H103,K103)</f>
        <v>0</v>
      </c>
      <c r="O103" s="36">
        <f t="shared" si="22"/>
        <v>0</v>
      </c>
      <c r="P103" s="108">
        <f t="shared" si="21"/>
        <v>0</v>
      </c>
    </row>
    <row r="104" spans="1:16" ht="12.75">
      <c r="A104" s="51" t="s">
        <v>97</v>
      </c>
      <c r="B104" s="283" t="s">
        <v>84</v>
      </c>
      <c r="C104" s="121" t="s">
        <v>83</v>
      </c>
      <c r="D104" s="272"/>
      <c r="E104" s="42">
        <v>0</v>
      </c>
      <c r="F104" s="43">
        <v>0</v>
      </c>
      <c r="G104" s="36">
        <f aca="true" t="shared" si="23" ref="G104:G110">SUM(E104:F104)</f>
        <v>0</v>
      </c>
      <c r="H104" s="37">
        <v>6</v>
      </c>
      <c r="I104" s="37">
        <v>7</v>
      </c>
      <c r="J104" s="36">
        <f aca="true" t="shared" si="24" ref="J104:J110">SUM(H104:I104)</f>
        <v>13</v>
      </c>
      <c r="K104" s="37">
        <v>4</v>
      </c>
      <c r="L104" s="37">
        <v>10</v>
      </c>
      <c r="M104" s="36">
        <f aca="true" t="shared" si="25" ref="M104:M110">SUM(K104:L104)</f>
        <v>14</v>
      </c>
      <c r="N104" s="36">
        <f t="shared" si="22"/>
        <v>10</v>
      </c>
      <c r="O104" s="36">
        <f t="shared" si="22"/>
        <v>17</v>
      </c>
      <c r="P104" s="108">
        <f t="shared" si="21"/>
        <v>27</v>
      </c>
    </row>
    <row r="105" spans="1:16" ht="12.75">
      <c r="A105" s="125" t="s">
        <v>34</v>
      </c>
      <c r="B105" s="283" t="s">
        <v>84</v>
      </c>
      <c r="C105" s="143" t="s">
        <v>83</v>
      </c>
      <c r="D105" s="272"/>
      <c r="E105" s="111">
        <v>0</v>
      </c>
      <c r="F105" s="112">
        <v>0</v>
      </c>
      <c r="G105" s="36">
        <f t="shared" si="23"/>
        <v>0</v>
      </c>
      <c r="H105" s="53">
        <v>0</v>
      </c>
      <c r="I105" s="53">
        <v>0</v>
      </c>
      <c r="J105" s="36">
        <f t="shared" si="24"/>
        <v>0</v>
      </c>
      <c r="K105" s="53">
        <v>0</v>
      </c>
      <c r="L105" s="53">
        <v>0</v>
      </c>
      <c r="M105" s="36">
        <f t="shared" si="25"/>
        <v>0</v>
      </c>
      <c r="N105" s="36">
        <f t="shared" si="22"/>
        <v>0</v>
      </c>
      <c r="O105" s="36">
        <f>SUM(I105,L105)</f>
        <v>0</v>
      </c>
      <c r="P105" s="108">
        <f t="shared" si="21"/>
        <v>0</v>
      </c>
    </row>
    <row r="106" spans="1:53" s="6" customFormat="1" ht="12.75">
      <c r="A106" s="51" t="s">
        <v>35</v>
      </c>
      <c r="B106" s="62" t="s">
        <v>86</v>
      </c>
      <c r="C106" s="121" t="s">
        <v>83</v>
      </c>
      <c r="D106" s="272"/>
      <c r="E106" s="42">
        <v>0</v>
      </c>
      <c r="F106" s="43">
        <v>0</v>
      </c>
      <c r="G106" s="36">
        <f t="shared" si="23"/>
        <v>0</v>
      </c>
      <c r="H106" s="37">
        <v>0</v>
      </c>
      <c r="I106" s="37">
        <v>0</v>
      </c>
      <c r="J106" s="36">
        <f t="shared" si="24"/>
        <v>0</v>
      </c>
      <c r="K106" s="37">
        <v>3</v>
      </c>
      <c r="L106" s="37">
        <v>7</v>
      </c>
      <c r="M106" s="36">
        <f t="shared" si="25"/>
        <v>10</v>
      </c>
      <c r="N106" s="36">
        <f t="shared" si="22"/>
        <v>3</v>
      </c>
      <c r="O106" s="36">
        <f t="shared" si="22"/>
        <v>7</v>
      </c>
      <c r="P106" s="108">
        <f t="shared" si="21"/>
        <v>10</v>
      </c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</row>
    <row r="107" spans="1:53" s="6" customFormat="1" ht="12.75">
      <c r="A107" s="51" t="s">
        <v>194</v>
      </c>
      <c r="B107" s="62" t="s">
        <v>195</v>
      </c>
      <c r="C107" s="121" t="s">
        <v>83</v>
      </c>
      <c r="D107" s="272"/>
      <c r="E107" s="42">
        <v>0</v>
      </c>
      <c r="F107" s="43">
        <v>0</v>
      </c>
      <c r="G107" s="36">
        <f t="shared" si="23"/>
        <v>0</v>
      </c>
      <c r="H107" s="37">
        <v>0</v>
      </c>
      <c r="I107" s="37">
        <v>0</v>
      </c>
      <c r="J107" s="36">
        <f t="shared" si="24"/>
        <v>0</v>
      </c>
      <c r="K107" s="37">
        <v>15</v>
      </c>
      <c r="L107" s="37">
        <v>0</v>
      </c>
      <c r="M107" s="36">
        <f t="shared" si="25"/>
        <v>15</v>
      </c>
      <c r="N107" s="36">
        <f t="shared" si="22"/>
        <v>15</v>
      </c>
      <c r="O107" s="36">
        <f t="shared" si="22"/>
        <v>0</v>
      </c>
      <c r="P107" s="108">
        <f t="shared" si="21"/>
        <v>15</v>
      </c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</row>
    <row r="108" spans="1:53" s="6" customFormat="1" ht="12.75">
      <c r="A108" s="444" t="s">
        <v>98</v>
      </c>
      <c r="B108" s="309" t="s">
        <v>92</v>
      </c>
      <c r="C108" s="310" t="s">
        <v>83</v>
      </c>
      <c r="D108" s="311"/>
      <c r="E108" s="319">
        <v>0</v>
      </c>
      <c r="F108" s="320">
        <v>0</v>
      </c>
      <c r="G108" s="36">
        <f t="shared" si="23"/>
        <v>0</v>
      </c>
      <c r="H108" s="314">
        <v>0</v>
      </c>
      <c r="I108" s="314">
        <v>0</v>
      </c>
      <c r="J108" s="36">
        <f t="shared" si="24"/>
        <v>0</v>
      </c>
      <c r="K108" s="314">
        <v>10</v>
      </c>
      <c r="L108" s="314">
        <v>12</v>
      </c>
      <c r="M108" s="36">
        <f t="shared" si="25"/>
        <v>22</v>
      </c>
      <c r="N108" s="36">
        <f>SUM(H108,K108)</f>
        <v>10</v>
      </c>
      <c r="O108" s="36">
        <f>SUM(I108,L108)</f>
        <v>12</v>
      </c>
      <c r="P108" s="108">
        <f t="shared" si="21"/>
        <v>22</v>
      </c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</row>
    <row r="109" spans="1:53" s="296" customFormat="1" ht="12.75">
      <c r="A109" s="428" t="s">
        <v>221</v>
      </c>
      <c r="B109" s="429" t="s">
        <v>88</v>
      </c>
      <c r="C109" s="310" t="s">
        <v>89</v>
      </c>
      <c r="D109" s="311"/>
      <c r="E109" s="312">
        <v>0</v>
      </c>
      <c r="F109" s="313">
        <v>0</v>
      </c>
      <c r="G109" s="36">
        <f t="shared" si="23"/>
        <v>0</v>
      </c>
      <c r="H109" s="314">
        <v>0</v>
      </c>
      <c r="I109" s="314">
        <v>0</v>
      </c>
      <c r="J109" s="36">
        <f t="shared" si="24"/>
        <v>0</v>
      </c>
      <c r="K109" s="314">
        <v>7</v>
      </c>
      <c r="L109" s="314">
        <v>1</v>
      </c>
      <c r="M109" s="36">
        <f t="shared" si="25"/>
        <v>8</v>
      </c>
      <c r="N109" s="36">
        <f t="shared" si="22"/>
        <v>7</v>
      </c>
      <c r="O109" s="36">
        <f t="shared" si="22"/>
        <v>1</v>
      </c>
      <c r="P109" s="108">
        <f t="shared" si="21"/>
        <v>8</v>
      </c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</row>
    <row r="110" spans="1:16" ht="13.5" thickBot="1">
      <c r="A110" s="466" t="s">
        <v>99</v>
      </c>
      <c r="B110" s="465" t="s">
        <v>211</v>
      </c>
      <c r="C110" s="281" t="s">
        <v>83</v>
      </c>
      <c r="D110" s="282"/>
      <c r="E110" s="177">
        <v>0</v>
      </c>
      <c r="F110" s="178">
        <v>0</v>
      </c>
      <c r="G110" s="36">
        <f t="shared" si="23"/>
        <v>0</v>
      </c>
      <c r="H110" s="178">
        <v>0</v>
      </c>
      <c r="I110" s="178">
        <v>0</v>
      </c>
      <c r="J110" s="36">
        <f t="shared" si="24"/>
        <v>0</v>
      </c>
      <c r="K110" s="178">
        <v>0</v>
      </c>
      <c r="L110" s="178">
        <v>0</v>
      </c>
      <c r="M110" s="36">
        <f t="shared" si="25"/>
        <v>0</v>
      </c>
      <c r="N110" s="36">
        <f t="shared" si="22"/>
        <v>0</v>
      </c>
      <c r="O110" s="36">
        <f>SUM(I110,L110)</f>
        <v>0</v>
      </c>
      <c r="P110" s="108">
        <f>SUM(N110:O110)</f>
        <v>0</v>
      </c>
    </row>
    <row r="111" spans="1:53" s="6" customFormat="1" ht="13.5" thickBot="1">
      <c r="A111" s="659" t="s">
        <v>32</v>
      </c>
      <c r="B111" s="659"/>
      <c r="C111" s="659"/>
      <c r="D111" s="659"/>
      <c r="E111" s="159">
        <f>SUM(E102:E110)</f>
        <v>0</v>
      </c>
      <c r="F111" s="159">
        <f aca="true" t="shared" si="26" ref="F111:M111">SUM(F102:F110)</f>
        <v>0</v>
      </c>
      <c r="G111" s="159">
        <f>SUM(G102:G110)</f>
        <v>0</v>
      </c>
      <c r="H111" s="159">
        <f t="shared" si="26"/>
        <v>6</v>
      </c>
      <c r="I111" s="159">
        <f t="shared" si="26"/>
        <v>7</v>
      </c>
      <c r="J111" s="159">
        <f>SUM(J102:J110)</f>
        <v>13</v>
      </c>
      <c r="K111" s="159">
        <f t="shared" si="26"/>
        <v>39</v>
      </c>
      <c r="L111" s="159">
        <f>SUM(L102:L110)</f>
        <v>30</v>
      </c>
      <c r="M111" s="159">
        <f t="shared" si="26"/>
        <v>69</v>
      </c>
      <c r="N111" s="159">
        <f>SUM(N102:N110)</f>
        <v>45</v>
      </c>
      <c r="O111" s="159">
        <f>SUM(O102:O110)</f>
        <v>37</v>
      </c>
      <c r="P111" s="159">
        <f>SUM(P102:P110)</f>
        <v>82</v>
      </c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</row>
    <row r="112" spans="1:53" s="6" customFormat="1" ht="12.75">
      <c r="A112" s="115"/>
      <c r="B112" s="115"/>
      <c r="C112" s="115"/>
      <c r="D112" s="115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</row>
    <row r="113" spans="1:16" ht="13.5" thickBot="1">
      <c r="A113" s="63"/>
      <c r="B113" s="63"/>
      <c r="C113" s="63"/>
      <c r="D113" s="63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1:16" ht="12.75" customHeight="1" thickBot="1">
      <c r="A114" s="156" t="s">
        <v>45</v>
      </c>
      <c r="B114" s="356" t="s">
        <v>49</v>
      </c>
      <c r="C114" s="261" t="s">
        <v>9</v>
      </c>
      <c r="D114" s="181"/>
      <c r="E114" s="153" t="s">
        <v>15</v>
      </c>
      <c r="F114" s="153" t="s">
        <v>16</v>
      </c>
      <c r="G114" s="153" t="s">
        <v>17</v>
      </c>
      <c r="H114" s="153" t="s">
        <v>15</v>
      </c>
      <c r="I114" s="153" t="s">
        <v>16</v>
      </c>
      <c r="J114" s="153" t="s">
        <v>17</v>
      </c>
      <c r="K114" s="153" t="s">
        <v>15</v>
      </c>
      <c r="L114" s="153" t="s">
        <v>16</v>
      </c>
      <c r="M114" s="153" t="s">
        <v>17</v>
      </c>
      <c r="N114" s="153" t="s">
        <v>15</v>
      </c>
      <c r="O114" s="153" t="s">
        <v>16</v>
      </c>
      <c r="P114" s="153" t="s">
        <v>17</v>
      </c>
    </row>
    <row r="115" spans="1:16" s="295" customFormat="1" ht="12.75" customHeight="1">
      <c r="A115" s="479" t="s">
        <v>38</v>
      </c>
      <c r="B115" s="480" t="s">
        <v>225</v>
      </c>
      <c r="C115" s="481" t="s">
        <v>83</v>
      </c>
      <c r="D115" s="482"/>
      <c r="E115" s="483">
        <v>0</v>
      </c>
      <c r="F115" s="484">
        <v>0</v>
      </c>
      <c r="G115" s="484">
        <f>SUM(E115:F115)</f>
        <v>0</v>
      </c>
      <c r="H115" s="484">
        <v>0</v>
      </c>
      <c r="I115" s="484">
        <v>0</v>
      </c>
      <c r="J115" s="484">
        <f>SUM(H115:I115)</f>
        <v>0</v>
      </c>
      <c r="K115" s="484">
        <v>7</v>
      </c>
      <c r="L115" s="484">
        <v>7</v>
      </c>
      <c r="M115" s="484">
        <f>SUM(K115:L115)</f>
        <v>14</v>
      </c>
      <c r="N115" s="484">
        <f>SUM(H115,K115)</f>
        <v>7</v>
      </c>
      <c r="O115" s="484">
        <f>SUM(I115,L115)</f>
        <v>7</v>
      </c>
      <c r="P115" s="485">
        <f>SUM(N115:O115)</f>
        <v>14</v>
      </c>
    </row>
    <row r="116" spans="1:16" ht="26.25" thickBot="1">
      <c r="A116" s="31" t="s">
        <v>100</v>
      </c>
      <c r="B116" s="32" t="s">
        <v>101</v>
      </c>
      <c r="C116" s="210" t="s">
        <v>102</v>
      </c>
      <c r="D116" s="190"/>
      <c r="E116" s="186">
        <v>0</v>
      </c>
      <c r="F116" s="36">
        <v>0</v>
      </c>
      <c r="G116" s="315">
        <f>SUM(E116:F116)</f>
        <v>0</v>
      </c>
      <c r="H116" s="316">
        <v>0</v>
      </c>
      <c r="I116" s="316">
        <v>0</v>
      </c>
      <c r="J116" s="315">
        <f>SUM(H116:I116)</f>
        <v>0</v>
      </c>
      <c r="K116" s="316">
        <v>0</v>
      </c>
      <c r="L116" s="316">
        <v>0</v>
      </c>
      <c r="M116" s="315">
        <f>SUM(K116:L116)</f>
        <v>0</v>
      </c>
      <c r="N116" s="315">
        <f>SUM(H116,K116)</f>
        <v>0</v>
      </c>
      <c r="O116" s="315">
        <f>SUM(I116,L116)</f>
        <v>0</v>
      </c>
      <c r="P116" s="335">
        <f>SUM(N116:O116)</f>
        <v>0</v>
      </c>
    </row>
    <row r="117" spans="1:16" ht="13.5" thickBot="1">
      <c r="A117" s="659" t="s">
        <v>32</v>
      </c>
      <c r="B117" s="659"/>
      <c r="C117" s="659"/>
      <c r="D117" s="616"/>
      <c r="E117" s="157">
        <f>SUM(E115:E116)</f>
        <v>0</v>
      </c>
      <c r="F117" s="157">
        <f aca="true" t="shared" si="27" ref="F117:P117">SUM(F115:F116)</f>
        <v>0</v>
      </c>
      <c r="G117" s="157">
        <f t="shared" si="27"/>
        <v>0</v>
      </c>
      <c r="H117" s="157">
        <f t="shared" si="27"/>
        <v>0</v>
      </c>
      <c r="I117" s="157">
        <f t="shared" si="27"/>
        <v>0</v>
      </c>
      <c r="J117" s="157">
        <f t="shared" si="27"/>
        <v>0</v>
      </c>
      <c r="K117" s="157">
        <f t="shared" si="27"/>
        <v>7</v>
      </c>
      <c r="L117" s="157">
        <f t="shared" si="27"/>
        <v>7</v>
      </c>
      <c r="M117" s="157">
        <f t="shared" si="27"/>
        <v>14</v>
      </c>
      <c r="N117" s="157">
        <f t="shared" si="27"/>
        <v>7</v>
      </c>
      <c r="O117" s="157">
        <f t="shared" si="27"/>
        <v>7</v>
      </c>
      <c r="P117" s="157">
        <f t="shared" si="27"/>
        <v>14</v>
      </c>
    </row>
    <row r="118" spans="1:16" ht="13.5" thickBot="1">
      <c r="A118" s="641" t="s">
        <v>47</v>
      </c>
      <c r="B118" s="641"/>
      <c r="C118" s="641"/>
      <c r="D118" s="644"/>
      <c r="E118" s="160">
        <f>E111+E117</f>
        <v>0</v>
      </c>
      <c r="F118" s="160">
        <f aca="true" t="shared" si="28" ref="F118:P118">F111+F117</f>
        <v>0</v>
      </c>
      <c r="G118" s="160">
        <f t="shared" si="28"/>
        <v>0</v>
      </c>
      <c r="H118" s="160">
        <f t="shared" si="28"/>
        <v>6</v>
      </c>
      <c r="I118" s="160">
        <f t="shared" si="28"/>
        <v>7</v>
      </c>
      <c r="J118" s="160">
        <f t="shared" si="28"/>
        <v>13</v>
      </c>
      <c r="K118" s="160">
        <f t="shared" si="28"/>
        <v>46</v>
      </c>
      <c r="L118" s="160">
        <f t="shared" si="28"/>
        <v>37</v>
      </c>
      <c r="M118" s="160">
        <f t="shared" si="28"/>
        <v>83</v>
      </c>
      <c r="N118" s="160">
        <f t="shared" si="28"/>
        <v>52</v>
      </c>
      <c r="O118" s="160">
        <f t="shared" si="28"/>
        <v>44</v>
      </c>
      <c r="P118" s="160">
        <f t="shared" si="28"/>
        <v>96</v>
      </c>
    </row>
    <row r="119" spans="1:16" ht="12.75">
      <c r="A119" s="63"/>
      <c r="B119" s="63"/>
      <c r="C119" s="63"/>
      <c r="D119" s="63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1:16" ht="13.5" thickBot="1">
      <c r="A120" s="63"/>
      <c r="B120" s="63"/>
      <c r="C120" s="63"/>
      <c r="D120" s="63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53" s="6" customFormat="1" ht="13.5" thickBot="1">
      <c r="A121" s="629" t="s">
        <v>103</v>
      </c>
      <c r="B121" s="629"/>
      <c r="C121" s="629"/>
      <c r="D121" s="629"/>
      <c r="E121" s="629"/>
      <c r="F121" s="629"/>
      <c r="G121" s="629"/>
      <c r="H121" s="660" t="s">
        <v>6</v>
      </c>
      <c r="I121" s="660"/>
      <c r="J121" s="660"/>
      <c r="K121" s="660"/>
      <c r="L121" s="660"/>
      <c r="M121" s="660"/>
      <c r="N121" s="660"/>
      <c r="O121" s="660"/>
      <c r="P121" s="660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</row>
    <row r="122" spans="1:16" ht="13.5" thickBot="1">
      <c r="A122" s="156" t="s">
        <v>7</v>
      </c>
      <c r="B122" s="356" t="s">
        <v>49</v>
      </c>
      <c r="C122" s="261" t="s">
        <v>9</v>
      </c>
      <c r="D122" s="181"/>
      <c r="E122" s="636" t="s">
        <v>10</v>
      </c>
      <c r="F122" s="636"/>
      <c r="G122" s="636"/>
      <c r="H122" s="637" t="s">
        <v>11</v>
      </c>
      <c r="I122" s="636"/>
      <c r="J122" s="636"/>
      <c r="K122" s="636" t="s">
        <v>12</v>
      </c>
      <c r="L122" s="636"/>
      <c r="M122" s="636"/>
      <c r="N122" s="636" t="s">
        <v>13</v>
      </c>
      <c r="O122" s="636"/>
      <c r="P122" s="636"/>
    </row>
    <row r="123" spans="1:16" ht="13.5" thickBot="1">
      <c r="A123" s="156" t="s">
        <v>33</v>
      </c>
      <c r="B123" s="356" t="s">
        <v>49</v>
      </c>
      <c r="C123" s="261" t="s">
        <v>9</v>
      </c>
      <c r="D123" s="181"/>
      <c r="E123" s="153" t="s">
        <v>15</v>
      </c>
      <c r="F123" s="153" t="s">
        <v>16</v>
      </c>
      <c r="G123" s="153" t="s">
        <v>17</v>
      </c>
      <c r="H123" s="153" t="s">
        <v>15</v>
      </c>
      <c r="I123" s="153" t="s">
        <v>16</v>
      </c>
      <c r="J123" s="153" t="s">
        <v>17</v>
      </c>
      <c r="K123" s="153" t="s">
        <v>15</v>
      </c>
      <c r="L123" s="153" t="s">
        <v>16</v>
      </c>
      <c r="M123" s="153" t="s">
        <v>17</v>
      </c>
      <c r="N123" s="153" t="s">
        <v>15</v>
      </c>
      <c r="O123" s="153" t="s">
        <v>16</v>
      </c>
      <c r="P123" s="153" t="s">
        <v>17</v>
      </c>
    </row>
    <row r="124" spans="1:53" s="6" customFormat="1" ht="13.5" thickBot="1">
      <c r="A124" s="443" t="s">
        <v>221</v>
      </c>
      <c r="B124" s="44" t="s">
        <v>105</v>
      </c>
      <c r="C124" s="116" t="s">
        <v>107</v>
      </c>
      <c r="D124" s="194"/>
      <c r="E124" s="195">
        <v>0</v>
      </c>
      <c r="F124" s="109">
        <v>0</v>
      </c>
      <c r="G124" s="109">
        <f>SUM(E124:F124)</f>
        <v>0</v>
      </c>
      <c r="H124" s="109">
        <v>0</v>
      </c>
      <c r="I124" s="45">
        <v>0</v>
      </c>
      <c r="J124" s="109">
        <f>SUM(H124:I124)</f>
        <v>0</v>
      </c>
      <c r="K124" s="45">
        <v>0</v>
      </c>
      <c r="L124" s="45">
        <v>1</v>
      </c>
      <c r="M124" s="109">
        <f>SUM(K124:L124)</f>
        <v>1</v>
      </c>
      <c r="N124" s="45">
        <f>SUM(H124,K124)</f>
        <v>0</v>
      </c>
      <c r="O124" s="45">
        <f>SUM(I124,L124)</f>
        <v>1</v>
      </c>
      <c r="P124" s="117">
        <f>SUM(N124:O124)</f>
        <v>1</v>
      </c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</row>
    <row r="125" spans="1:53" s="6" customFormat="1" ht="13.5" thickBot="1">
      <c r="A125" s="663" t="s">
        <v>32</v>
      </c>
      <c r="B125" s="664"/>
      <c r="C125" s="664"/>
      <c r="D125" s="664"/>
      <c r="E125" s="113">
        <f>E124</f>
        <v>0</v>
      </c>
      <c r="F125" s="113">
        <f aca="true" t="shared" si="29" ref="F125:O125">F124</f>
        <v>0</v>
      </c>
      <c r="G125" s="113">
        <f t="shared" si="29"/>
        <v>0</v>
      </c>
      <c r="H125" s="113">
        <f t="shared" si="29"/>
        <v>0</v>
      </c>
      <c r="I125" s="113">
        <f>I124</f>
        <v>0</v>
      </c>
      <c r="J125" s="113">
        <f t="shared" si="29"/>
        <v>0</v>
      </c>
      <c r="K125" s="113">
        <f t="shared" si="29"/>
        <v>0</v>
      </c>
      <c r="L125" s="113">
        <f>L124</f>
        <v>1</v>
      </c>
      <c r="M125" s="113">
        <f t="shared" si="29"/>
        <v>1</v>
      </c>
      <c r="N125" s="113">
        <f t="shared" si="29"/>
        <v>0</v>
      </c>
      <c r="O125" s="113">
        <f t="shared" si="29"/>
        <v>1</v>
      </c>
      <c r="P125" s="388">
        <f>P124</f>
        <v>1</v>
      </c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</row>
    <row r="126" spans="1:16" ht="13.5" thickBot="1">
      <c r="A126" s="641" t="s">
        <v>47</v>
      </c>
      <c r="B126" s="641"/>
      <c r="C126" s="641"/>
      <c r="D126" s="644"/>
      <c r="E126" s="160">
        <f aca="true" t="shared" si="30" ref="E126:P126">E119+E125</f>
        <v>0</v>
      </c>
      <c r="F126" s="160">
        <f t="shared" si="30"/>
        <v>0</v>
      </c>
      <c r="G126" s="160">
        <f t="shared" si="30"/>
        <v>0</v>
      </c>
      <c r="H126" s="160">
        <f t="shared" si="30"/>
        <v>0</v>
      </c>
      <c r="I126" s="160">
        <f t="shared" si="30"/>
        <v>0</v>
      </c>
      <c r="J126" s="160">
        <f t="shared" si="30"/>
        <v>0</v>
      </c>
      <c r="K126" s="160">
        <f t="shared" si="30"/>
        <v>0</v>
      </c>
      <c r="L126" s="160">
        <f t="shared" si="30"/>
        <v>1</v>
      </c>
      <c r="M126" s="160">
        <f t="shared" si="30"/>
        <v>1</v>
      </c>
      <c r="N126" s="160">
        <f t="shared" si="30"/>
        <v>0</v>
      </c>
      <c r="O126" s="160">
        <f t="shared" si="30"/>
        <v>1</v>
      </c>
      <c r="P126" s="160">
        <f t="shared" si="30"/>
        <v>1</v>
      </c>
    </row>
    <row r="128" spans="1:16" ht="13.5" thickBot="1">
      <c r="A128" s="119"/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1:16" ht="11.25" customHeight="1" thickBot="1">
      <c r="A129" s="645" t="s">
        <v>108</v>
      </c>
      <c r="B129" s="646"/>
      <c r="C129" s="646"/>
      <c r="D129" s="646"/>
      <c r="E129" s="646"/>
      <c r="F129" s="646"/>
      <c r="G129" s="646"/>
      <c r="H129" s="639" t="s">
        <v>6</v>
      </c>
      <c r="I129" s="639"/>
      <c r="J129" s="639"/>
      <c r="K129" s="639"/>
      <c r="L129" s="639"/>
      <c r="M129" s="639"/>
      <c r="N129" s="639"/>
      <c r="O129" s="639"/>
      <c r="P129" s="640"/>
    </row>
    <row r="130" spans="1:16" ht="13.5" thickBot="1">
      <c r="A130" s="357" t="s">
        <v>7</v>
      </c>
      <c r="B130" s="358" t="s">
        <v>49</v>
      </c>
      <c r="C130" s="357" t="s">
        <v>9</v>
      </c>
      <c r="D130" s="294"/>
      <c r="E130" s="670" t="s">
        <v>10</v>
      </c>
      <c r="F130" s="670"/>
      <c r="G130" s="670"/>
      <c r="H130" s="671" t="s">
        <v>11</v>
      </c>
      <c r="I130" s="670"/>
      <c r="J130" s="670"/>
      <c r="K130" s="670" t="s">
        <v>12</v>
      </c>
      <c r="L130" s="670"/>
      <c r="M130" s="670"/>
      <c r="N130" s="670" t="s">
        <v>13</v>
      </c>
      <c r="O130" s="670"/>
      <c r="P130" s="670"/>
    </row>
    <row r="131" spans="1:16" s="235" customFormat="1" ht="15" customHeight="1" thickBot="1">
      <c r="A131" s="433" t="s">
        <v>43</v>
      </c>
      <c r="B131" s="356" t="s">
        <v>49</v>
      </c>
      <c r="C131" s="261" t="s">
        <v>9</v>
      </c>
      <c r="D131" s="197"/>
      <c r="E131" s="198" t="s">
        <v>15</v>
      </c>
      <c r="F131" s="1" t="s">
        <v>16</v>
      </c>
      <c r="G131" s="1" t="s">
        <v>17</v>
      </c>
      <c r="H131" s="1" t="s">
        <v>15</v>
      </c>
      <c r="I131" s="1" t="s">
        <v>16</v>
      </c>
      <c r="J131" s="1" t="s">
        <v>17</v>
      </c>
      <c r="K131" s="1" t="s">
        <v>15</v>
      </c>
      <c r="L131" s="1" t="s">
        <v>16</v>
      </c>
      <c r="M131" s="1" t="s">
        <v>17</v>
      </c>
      <c r="N131" s="1" t="s">
        <v>15</v>
      </c>
      <c r="O131" s="1" t="s">
        <v>16</v>
      </c>
      <c r="P131" s="2" t="s">
        <v>17</v>
      </c>
    </row>
    <row r="132" spans="1:16" ht="24.75" customHeight="1" thickBot="1">
      <c r="A132" s="440" t="s">
        <v>112</v>
      </c>
      <c r="B132" s="179" t="s">
        <v>80</v>
      </c>
      <c r="C132" s="102" t="s">
        <v>113</v>
      </c>
      <c r="D132" s="187"/>
      <c r="E132" s="199">
        <v>0</v>
      </c>
      <c r="F132" s="24">
        <v>0</v>
      </c>
      <c r="G132" s="103">
        <v>0</v>
      </c>
      <c r="H132" s="24">
        <v>3</v>
      </c>
      <c r="I132" s="24">
        <v>8</v>
      </c>
      <c r="J132" s="103">
        <f>SUM(H132:I132)</f>
        <v>11</v>
      </c>
      <c r="K132" s="24">
        <v>0</v>
      </c>
      <c r="L132" s="24">
        <v>0</v>
      </c>
      <c r="M132" s="103">
        <f>SUM(K132:L132)</f>
        <v>0</v>
      </c>
      <c r="N132" s="24">
        <f>SUM(H132,K132)</f>
        <v>3</v>
      </c>
      <c r="O132" s="24">
        <f>SUM(I132,L132)</f>
        <v>8</v>
      </c>
      <c r="P132" s="34">
        <f>SUM(N132:O132)</f>
        <v>11</v>
      </c>
    </row>
    <row r="133" spans="1:16" ht="13.5" thickBot="1">
      <c r="A133" s="659" t="s">
        <v>32</v>
      </c>
      <c r="B133" s="659"/>
      <c r="C133" s="659"/>
      <c r="D133" s="616"/>
      <c r="E133" s="159">
        <f>SUM(E132:E132)</f>
        <v>0</v>
      </c>
      <c r="F133" s="159">
        <f aca="true" t="shared" si="31" ref="F133:N133">SUM(F132:F132)</f>
        <v>0</v>
      </c>
      <c r="G133" s="159">
        <f t="shared" si="31"/>
        <v>0</v>
      </c>
      <c r="H133" s="159">
        <f t="shared" si="31"/>
        <v>3</v>
      </c>
      <c r="I133" s="159">
        <f t="shared" si="31"/>
        <v>8</v>
      </c>
      <c r="J133" s="159">
        <f t="shared" si="31"/>
        <v>11</v>
      </c>
      <c r="K133" s="159">
        <f>SUM(K132:K132)</f>
        <v>0</v>
      </c>
      <c r="L133" s="159">
        <f t="shared" si="31"/>
        <v>0</v>
      </c>
      <c r="M133" s="159">
        <f t="shared" si="31"/>
        <v>0</v>
      </c>
      <c r="N133" s="159">
        <f t="shared" si="31"/>
        <v>3</v>
      </c>
      <c r="O133" s="159">
        <f>SUM(O132:O132)</f>
        <v>8</v>
      </c>
      <c r="P133" s="159">
        <f>SUM(P132:P132)</f>
        <v>11</v>
      </c>
    </row>
    <row r="134" spans="1:53" s="254" customFormat="1" ht="15.75" thickBot="1">
      <c r="A134" s="148"/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</row>
    <row r="135" spans="1:53" s="249" customFormat="1" ht="13.5" thickBot="1">
      <c r="A135" s="156" t="s">
        <v>33</v>
      </c>
      <c r="B135" s="356" t="s">
        <v>49</v>
      </c>
      <c r="C135" s="261" t="s">
        <v>9</v>
      </c>
      <c r="D135" s="181"/>
      <c r="E135" s="153" t="s">
        <v>15</v>
      </c>
      <c r="F135" s="153" t="s">
        <v>16</v>
      </c>
      <c r="G135" s="153" t="s">
        <v>17</v>
      </c>
      <c r="H135" s="153" t="s">
        <v>15</v>
      </c>
      <c r="I135" s="153" t="s">
        <v>16</v>
      </c>
      <c r="J135" s="153" t="s">
        <v>17</v>
      </c>
      <c r="K135" s="153" t="s">
        <v>15</v>
      </c>
      <c r="L135" s="153" t="s">
        <v>16</v>
      </c>
      <c r="M135" s="153" t="s">
        <v>17</v>
      </c>
      <c r="N135" s="153" t="s">
        <v>15</v>
      </c>
      <c r="O135" s="153" t="s">
        <v>16</v>
      </c>
      <c r="P135" s="153" t="s">
        <v>17</v>
      </c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</row>
    <row r="136" spans="1:53" s="249" customFormat="1" ht="12.75">
      <c r="A136" s="135" t="s">
        <v>248</v>
      </c>
      <c r="B136" s="285" t="s">
        <v>80</v>
      </c>
      <c r="C136" s="137" t="s">
        <v>20</v>
      </c>
      <c r="D136" s="193"/>
      <c r="E136" s="202">
        <v>0</v>
      </c>
      <c r="F136" s="12">
        <v>0</v>
      </c>
      <c r="G136" s="35">
        <f>SUM(E136:F136)</f>
        <v>0</v>
      </c>
      <c r="H136" s="12">
        <v>0</v>
      </c>
      <c r="I136" s="12">
        <v>0</v>
      </c>
      <c r="J136" s="92">
        <f>SUM(H136:I136)</f>
        <v>0</v>
      </c>
      <c r="K136" s="12">
        <v>2</v>
      </c>
      <c r="L136" s="12">
        <v>8</v>
      </c>
      <c r="M136" s="92">
        <f>SUM(K136:L136)</f>
        <v>10</v>
      </c>
      <c r="N136" s="21">
        <f>SUM(H136,K136)</f>
        <v>2</v>
      </c>
      <c r="O136" s="21">
        <f aca="true" t="shared" si="32" ref="N136:O138">SUM(I136,L136)</f>
        <v>8</v>
      </c>
      <c r="P136" s="134">
        <f>SUM(N136:O136)</f>
        <v>10</v>
      </c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</row>
    <row r="137" spans="1:53" s="254" customFormat="1" ht="19.5" customHeight="1">
      <c r="A137" s="51" t="s">
        <v>252</v>
      </c>
      <c r="B137" s="17" t="s">
        <v>80</v>
      </c>
      <c r="C137" s="5" t="s">
        <v>114</v>
      </c>
      <c r="D137" s="201"/>
      <c r="E137" s="183">
        <v>0</v>
      </c>
      <c r="F137" s="13">
        <v>0</v>
      </c>
      <c r="G137" s="35">
        <f>SUM(E137:F137)</f>
        <v>0</v>
      </c>
      <c r="H137" s="13">
        <v>0</v>
      </c>
      <c r="I137" s="13">
        <v>0</v>
      </c>
      <c r="J137" s="92">
        <f>SUM(H137:I137)</f>
        <v>0</v>
      </c>
      <c r="K137" s="13">
        <v>6</v>
      </c>
      <c r="L137" s="13">
        <v>10</v>
      </c>
      <c r="M137" s="92">
        <f>SUM(K137:L137)</f>
        <v>16</v>
      </c>
      <c r="N137" s="20">
        <f t="shared" si="32"/>
        <v>6</v>
      </c>
      <c r="O137" s="20">
        <f>SUM(I137,L137)</f>
        <v>10</v>
      </c>
      <c r="P137" s="180">
        <f>SUM(N137:O137)</f>
        <v>16</v>
      </c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</row>
    <row r="138" spans="1:53" s="254" customFormat="1" ht="19.5" customHeight="1" thickBot="1">
      <c r="A138" s="441" t="s">
        <v>115</v>
      </c>
      <c r="B138" s="227" t="s">
        <v>80</v>
      </c>
      <c r="C138" s="228" t="s">
        <v>20</v>
      </c>
      <c r="D138" s="229"/>
      <c r="E138" s="391">
        <v>0</v>
      </c>
      <c r="F138" s="171">
        <v>0</v>
      </c>
      <c r="G138" s="105">
        <f>SUM(E138:F138)</f>
        <v>0</v>
      </c>
      <c r="H138" s="98">
        <v>0</v>
      </c>
      <c r="I138" s="171">
        <v>0</v>
      </c>
      <c r="J138" s="317">
        <f>SUM(H138:I138)</f>
        <v>0</v>
      </c>
      <c r="K138" s="19">
        <v>22</v>
      </c>
      <c r="L138" s="19">
        <v>22</v>
      </c>
      <c r="M138" s="317">
        <f>SUM(K138:L138)</f>
        <v>44</v>
      </c>
      <c r="N138" s="19">
        <f>SUM(H138,K138)</f>
        <v>22</v>
      </c>
      <c r="O138" s="19">
        <f t="shared" si="32"/>
        <v>22</v>
      </c>
      <c r="P138" s="161">
        <f>SUM(N138:O138)</f>
        <v>44</v>
      </c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</row>
    <row r="139" spans="1:53" s="249" customFormat="1" ht="13.5" thickBot="1">
      <c r="A139" s="672" t="s">
        <v>32</v>
      </c>
      <c r="B139" s="673"/>
      <c r="C139" s="673"/>
      <c r="D139" s="673"/>
      <c r="E139" s="463">
        <f>SUM(E136:E138)</f>
        <v>0</v>
      </c>
      <c r="F139" s="463">
        <f aca="true" t="shared" si="33" ref="F139:O139">SUM(F136:F138)</f>
        <v>0</v>
      </c>
      <c r="G139" s="463">
        <f t="shared" si="33"/>
        <v>0</v>
      </c>
      <c r="H139" s="463">
        <f t="shared" si="33"/>
        <v>0</v>
      </c>
      <c r="I139" s="463">
        <f t="shared" si="33"/>
        <v>0</v>
      </c>
      <c r="J139" s="463">
        <f t="shared" si="33"/>
        <v>0</v>
      </c>
      <c r="K139" s="463">
        <f t="shared" si="33"/>
        <v>30</v>
      </c>
      <c r="L139" s="463">
        <f t="shared" si="33"/>
        <v>40</v>
      </c>
      <c r="M139" s="463">
        <f t="shared" si="33"/>
        <v>70</v>
      </c>
      <c r="N139" s="463">
        <f t="shared" si="33"/>
        <v>30</v>
      </c>
      <c r="O139" s="463">
        <f t="shared" si="33"/>
        <v>40</v>
      </c>
      <c r="P139" s="157">
        <f>SUM(P136:P138)</f>
        <v>70</v>
      </c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</row>
    <row r="140" spans="17:53" s="355" customFormat="1" ht="13.5" thickBot="1"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354"/>
      <c r="AQ140" s="354"/>
      <c r="AR140" s="354"/>
      <c r="AS140" s="354"/>
      <c r="AT140" s="354"/>
      <c r="AU140" s="354"/>
      <c r="AV140" s="354"/>
      <c r="AW140" s="354"/>
      <c r="AX140" s="354"/>
      <c r="AY140" s="354"/>
      <c r="AZ140" s="354"/>
      <c r="BA140" s="354"/>
    </row>
    <row r="141" spans="1:53" s="249" customFormat="1" ht="13.5" thickBot="1">
      <c r="A141" s="427" t="s">
        <v>45</v>
      </c>
      <c r="B141" s="356" t="s">
        <v>49</v>
      </c>
      <c r="C141" s="261" t="s">
        <v>9</v>
      </c>
      <c r="D141" s="191"/>
      <c r="E141" s="153" t="s">
        <v>15</v>
      </c>
      <c r="F141" s="153" t="s">
        <v>16</v>
      </c>
      <c r="G141" s="153" t="s">
        <v>17</v>
      </c>
      <c r="H141" s="153" t="s">
        <v>15</v>
      </c>
      <c r="I141" s="153" t="s">
        <v>16</v>
      </c>
      <c r="J141" s="153" t="s">
        <v>17</v>
      </c>
      <c r="K141" s="153" t="s">
        <v>15</v>
      </c>
      <c r="L141" s="153" t="s">
        <v>16</v>
      </c>
      <c r="M141" s="153" t="s">
        <v>17</v>
      </c>
      <c r="N141" s="153" t="s">
        <v>15</v>
      </c>
      <c r="O141" s="153" t="s">
        <v>16</v>
      </c>
      <c r="P141" s="153" t="s">
        <v>17</v>
      </c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</row>
    <row r="142" spans="1:53" s="6" customFormat="1" ht="12" customHeight="1" thickBot="1">
      <c r="A142" s="29" t="s">
        <v>79</v>
      </c>
      <c r="B142" s="40" t="s">
        <v>80</v>
      </c>
      <c r="C142" s="525" t="s">
        <v>20</v>
      </c>
      <c r="D142" s="526"/>
      <c r="E142" s="182">
        <v>0</v>
      </c>
      <c r="F142" s="37">
        <v>0</v>
      </c>
      <c r="G142" s="36">
        <f>SUM(E142:F142)</f>
        <v>0</v>
      </c>
      <c r="H142" s="37">
        <v>16</v>
      </c>
      <c r="I142" s="37">
        <v>3</v>
      </c>
      <c r="J142" s="36">
        <f>SUM(H142:I142)</f>
        <v>19</v>
      </c>
      <c r="K142" s="37">
        <v>19</v>
      </c>
      <c r="L142" s="37">
        <v>20</v>
      </c>
      <c r="M142" s="36">
        <f>SUM(K142:L142)</f>
        <v>39</v>
      </c>
      <c r="N142" s="47">
        <f>H142+K142</f>
        <v>35</v>
      </c>
      <c r="O142" s="47">
        <f>I142+L142</f>
        <v>23</v>
      </c>
      <c r="P142" s="108">
        <f>SUM(N142:O142)</f>
        <v>58</v>
      </c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</row>
    <row r="143" spans="1:16" ht="11.25" customHeight="1" thickBot="1">
      <c r="A143" s="616" t="s">
        <v>32</v>
      </c>
      <c r="B143" s="617"/>
      <c r="C143" s="618"/>
      <c r="D143" s="436"/>
      <c r="E143" s="159">
        <f aca="true" t="shared" si="34" ref="E143:P143">SUM(E142:E142)</f>
        <v>0</v>
      </c>
      <c r="F143" s="159">
        <f t="shared" si="34"/>
        <v>0</v>
      </c>
      <c r="G143" s="159">
        <f t="shared" si="34"/>
        <v>0</v>
      </c>
      <c r="H143" s="159">
        <f t="shared" si="34"/>
        <v>16</v>
      </c>
      <c r="I143" s="159">
        <f t="shared" si="34"/>
        <v>3</v>
      </c>
      <c r="J143" s="159">
        <f t="shared" si="34"/>
        <v>19</v>
      </c>
      <c r="K143" s="159">
        <f t="shared" si="34"/>
        <v>19</v>
      </c>
      <c r="L143" s="159">
        <f t="shared" si="34"/>
        <v>20</v>
      </c>
      <c r="M143" s="159">
        <f t="shared" si="34"/>
        <v>39</v>
      </c>
      <c r="N143" s="159">
        <f t="shared" si="34"/>
        <v>35</v>
      </c>
      <c r="O143" s="159">
        <f t="shared" si="34"/>
        <v>23</v>
      </c>
      <c r="P143" s="159">
        <f t="shared" si="34"/>
        <v>58</v>
      </c>
    </row>
    <row r="144" spans="1:16" ht="13.5" thickBot="1">
      <c r="A144" s="644" t="s">
        <v>47</v>
      </c>
      <c r="B144" s="674"/>
      <c r="C144" s="674"/>
      <c r="D144" s="674"/>
      <c r="E144" s="200">
        <f>E133+E139+E143</f>
        <v>0</v>
      </c>
      <c r="F144" s="200">
        <f aca="true" t="shared" si="35" ref="F144:P144">F133+F139+F143</f>
        <v>0</v>
      </c>
      <c r="G144" s="200">
        <f t="shared" si="35"/>
        <v>0</v>
      </c>
      <c r="H144" s="200">
        <f t="shared" si="35"/>
        <v>19</v>
      </c>
      <c r="I144" s="200">
        <f t="shared" si="35"/>
        <v>11</v>
      </c>
      <c r="J144" s="200">
        <f t="shared" si="35"/>
        <v>30</v>
      </c>
      <c r="K144" s="200">
        <f t="shared" si="35"/>
        <v>49</v>
      </c>
      <c r="L144" s="200">
        <f t="shared" si="35"/>
        <v>60</v>
      </c>
      <c r="M144" s="200">
        <f t="shared" si="35"/>
        <v>109</v>
      </c>
      <c r="N144" s="200">
        <f t="shared" si="35"/>
        <v>68</v>
      </c>
      <c r="O144" s="200">
        <f t="shared" si="35"/>
        <v>71</v>
      </c>
      <c r="P144" s="524">
        <f t="shared" si="35"/>
        <v>139</v>
      </c>
    </row>
    <row r="145" spans="1:16" ht="12.75">
      <c r="A145" s="61"/>
      <c r="B145" s="61"/>
      <c r="C145" s="61"/>
      <c r="D145" s="61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</row>
    <row r="146" spans="1:16" ht="12.75">
      <c r="A146" s="61"/>
      <c r="B146" s="61"/>
      <c r="C146" s="61"/>
      <c r="D146" s="61"/>
      <c r="E146" s="333"/>
      <c r="F146" s="333"/>
      <c r="G146" s="333"/>
      <c r="H146" s="333"/>
      <c r="I146" s="333"/>
      <c r="J146" s="333"/>
      <c r="K146" s="333"/>
      <c r="L146" s="333"/>
      <c r="M146" s="333"/>
      <c r="N146" s="333"/>
      <c r="O146" s="333"/>
      <c r="P146" s="333"/>
    </row>
    <row r="147" spans="1:16" ht="13.5" thickBot="1">
      <c r="A147" s="61"/>
      <c r="B147" s="61"/>
      <c r="C147" s="61"/>
      <c r="D147" s="61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</row>
    <row r="148" spans="1:53" s="296" customFormat="1" ht="13.5" thickBot="1">
      <c r="A148" s="629" t="s">
        <v>120</v>
      </c>
      <c r="B148" s="629"/>
      <c r="C148" s="629"/>
      <c r="D148" s="629"/>
      <c r="E148" s="629"/>
      <c r="F148" s="629"/>
      <c r="G148" s="629"/>
      <c r="H148" s="660" t="s">
        <v>6</v>
      </c>
      <c r="I148" s="660"/>
      <c r="J148" s="660"/>
      <c r="K148" s="660"/>
      <c r="L148" s="660"/>
      <c r="M148" s="660"/>
      <c r="N148" s="660"/>
      <c r="O148" s="660"/>
      <c r="P148" s="660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5"/>
      <c r="AS148" s="295"/>
      <c r="AT148" s="295"/>
      <c r="AU148" s="295"/>
      <c r="AV148" s="295"/>
      <c r="AW148" s="295"/>
      <c r="AX148" s="295"/>
      <c r="AY148" s="295"/>
      <c r="AZ148" s="295"/>
      <c r="BA148" s="295"/>
    </row>
    <row r="149" spans="1:53" s="296" customFormat="1" ht="13.5" thickBot="1">
      <c r="A149" s="156" t="s">
        <v>7</v>
      </c>
      <c r="B149" s="356" t="s">
        <v>49</v>
      </c>
      <c r="C149" s="261" t="s">
        <v>9</v>
      </c>
      <c r="D149" s="275"/>
      <c r="E149" s="636" t="s">
        <v>10</v>
      </c>
      <c r="F149" s="636"/>
      <c r="G149" s="636"/>
      <c r="H149" s="637" t="s">
        <v>11</v>
      </c>
      <c r="I149" s="637"/>
      <c r="J149" s="637"/>
      <c r="K149" s="636" t="s">
        <v>12</v>
      </c>
      <c r="L149" s="636"/>
      <c r="M149" s="636"/>
      <c r="N149" s="636" t="s">
        <v>13</v>
      </c>
      <c r="O149" s="636"/>
      <c r="P149" s="636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</row>
    <row r="150" spans="1:16" ht="13.5" thickBot="1">
      <c r="A150" s="156" t="s">
        <v>33</v>
      </c>
      <c r="B150" s="152"/>
      <c r="C150" s="152"/>
      <c r="D150" s="181"/>
      <c r="E150" s="153" t="s">
        <v>15</v>
      </c>
      <c r="F150" s="153" t="s">
        <v>16</v>
      </c>
      <c r="G150" s="153" t="s">
        <v>17</v>
      </c>
      <c r="H150" s="153" t="s">
        <v>15</v>
      </c>
      <c r="I150" s="153" t="s">
        <v>16</v>
      </c>
      <c r="J150" s="153" t="s">
        <v>17</v>
      </c>
      <c r="K150" s="153" t="s">
        <v>15</v>
      </c>
      <c r="L150" s="153" t="s">
        <v>16</v>
      </c>
      <c r="M150" s="153" t="s">
        <v>17</v>
      </c>
      <c r="N150" s="153" t="s">
        <v>15</v>
      </c>
      <c r="O150" s="153" t="s">
        <v>16</v>
      </c>
      <c r="P150" s="153" t="s">
        <v>17</v>
      </c>
    </row>
    <row r="151" spans="1:53" s="493" customFormat="1" ht="24.75" thickBot="1">
      <c r="A151" s="486" t="s">
        <v>250</v>
      </c>
      <c r="B151" s="477" t="s">
        <v>169</v>
      </c>
      <c r="C151" s="487" t="s">
        <v>123</v>
      </c>
      <c r="D151" s="488"/>
      <c r="E151" s="489">
        <v>0</v>
      </c>
      <c r="F151" s="490">
        <v>0</v>
      </c>
      <c r="G151" s="490">
        <f>SUM(E151:F151)</f>
        <v>0</v>
      </c>
      <c r="H151" s="490">
        <v>0</v>
      </c>
      <c r="I151" s="478">
        <v>0</v>
      </c>
      <c r="J151" s="490">
        <f>SUM(H151:I151)</f>
        <v>0</v>
      </c>
      <c r="K151" s="478">
        <v>1</v>
      </c>
      <c r="L151" s="478">
        <v>4</v>
      </c>
      <c r="M151" s="490">
        <f>SUM(K151:L151)</f>
        <v>5</v>
      </c>
      <c r="N151" s="478">
        <f>SUM(H151,K151)</f>
        <v>1</v>
      </c>
      <c r="O151" s="478">
        <f>SUM(I151,L151)</f>
        <v>4</v>
      </c>
      <c r="P151" s="491">
        <f>SUM(N151:O151)</f>
        <v>5</v>
      </c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/>
      <c r="AB151" s="492"/>
      <c r="AC151" s="492"/>
      <c r="AD151" s="492"/>
      <c r="AE151" s="492"/>
      <c r="AF151" s="492"/>
      <c r="AG151" s="492"/>
      <c r="AH151" s="492"/>
      <c r="AI151" s="492"/>
      <c r="AJ151" s="492"/>
      <c r="AK151" s="492"/>
      <c r="AL151" s="492"/>
      <c r="AM151" s="492"/>
      <c r="AN151" s="492"/>
      <c r="AO151" s="492"/>
      <c r="AP151" s="492"/>
      <c r="AQ151" s="492"/>
      <c r="AR151" s="492"/>
      <c r="AS151" s="492"/>
      <c r="AT151" s="492"/>
      <c r="AU151" s="492"/>
      <c r="AV151" s="492"/>
      <c r="AW151" s="492"/>
      <c r="AX151" s="492"/>
      <c r="AY151" s="492"/>
      <c r="AZ151" s="492"/>
      <c r="BA151" s="492"/>
    </row>
    <row r="152" spans="1:16" ht="13.5" thickBot="1">
      <c r="A152" s="676" t="s">
        <v>32</v>
      </c>
      <c r="B152" s="676"/>
      <c r="C152" s="676"/>
      <c r="D152" s="663"/>
      <c r="E152" s="159">
        <f>E151</f>
        <v>0</v>
      </c>
      <c r="F152" s="159">
        <f aca="true" t="shared" si="36" ref="F152:O152">F151</f>
        <v>0</v>
      </c>
      <c r="G152" s="159">
        <f t="shared" si="36"/>
        <v>0</v>
      </c>
      <c r="H152" s="159">
        <f t="shared" si="36"/>
        <v>0</v>
      </c>
      <c r="I152" s="159">
        <f t="shared" si="36"/>
        <v>0</v>
      </c>
      <c r="J152" s="159">
        <f t="shared" si="36"/>
        <v>0</v>
      </c>
      <c r="K152" s="159">
        <f t="shared" si="36"/>
        <v>1</v>
      </c>
      <c r="L152" s="159">
        <f t="shared" si="36"/>
        <v>4</v>
      </c>
      <c r="M152" s="159">
        <f t="shared" si="36"/>
        <v>5</v>
      </c>
      <c r="N152" s="159">
        <f t="shared" si="36"/>
        <v>1</v>
      </c>
      <c r="O152" s="159">
        <f t="shared" si="36"/>
        <v>4</v>
      </c>
      <c r="P152" s="159">
        <f>P151</f>
        <v>5</v>
      </c>
    </row>
    <row r="153" spans="1:16" ht="13.5" thickBot="1">
      <c r="A153" s="642" t="s">
        <v>47</v>
      </c>
      <c r="B153" s="642"/>
      <c r="C153" s="642"/>
      <c r="D153" s="665"/>
      <c r="E153" s="160">
        <f>E152</f>
        <v>0</v>
      </c>
      <c r="F153" s="160">
        <f aca="true" t="shared" si="37" ref="F153:P153">F152</f>
        <v>0</v>
      </c>
      <c r="G153" s="160">
        <f t="shared" si="37"/>
        <v>0</v>
      </c>
      <c r="H153" s="160">
        <f t="shared" si="37"/>
        <v>0</v>
      </c>
      <c r="I153" s="160">
        <f t="shared" si="37"/>
        <v>0</v>
      </c>
      <c r="J153" s="160">
        <f t="shared" si="37"/>
        <v>0</v>
      </c>
      <c r="K153" s="160">
        <f t="shared" si="37"/>
        <v>1</v>
      </c>
      <c r="L153" s="160">
        <f t="shared" si="37"/>
        <v>4</v>
      </c>
      <c r="M153" s="160">
        <f t="shared" si="37"/>
        <v>5</v>
      </c>
      <c r="N153" s="160">
        <f t="shared" si="37"/>
        <v>1</v>
      </c>
      <c r="O153" s="160">
        <f t="shared" si="37"/>
        <v>4</v>
      </c>
      <c r="P153" s="160">
        <f t="shared" si="37"/>
        <v>5</v>
      </c>
    </row>
    <row r="154" spans="1:16" ht="13.5" thickBot="1">
      <c r="A154" s="61"/>
      <c r="B154" s="61"/>
      <c r="C154" s="61"/>
      <c r="D154" s="61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1:53" s="6" customFormat="1" ht="13.5" thickBot="1">
      <c r="A155" s="629" t="s">
        <v>128</v>
      </c>
      <c r="B155" s="629"/>
      <c r="C155" s="629"/>
      <c r="D155" s="629"/>
      <c r="E155" s="629"/>
      <c r="F155" s="629"/>
      <c r="G155" s="629"/>
      <c r="H155" s="630" t="s">
        <v>6</v>
      </c>
      <c r="I155" s="630"/>
      <c r="J155" s="630"/>
      <c r="K155" s="630"/>
      <c r="L155" s="630"/>
      <c r="M155" s="630"/>
      <c r="N155" s="630"/>
      <c r="O155" s="630"/>
      <c r="P155" s="630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</row>
    <row r="156" spans="1:53" s="6" customFormat="1" ht="13.5" thickBot="1">
      <c r="A156" s="261" t="s">
        <v>7</v>
      </c>
      <c r="B156" s="356" t="s">
        <v>49</v>
      </c>
      <c r="C156" s="261" t="s">
        <v>9</v>
      </c>
      <c r="D156" s="261"/>
      <c r="E156" s="636" t="s">
        <v>10</v>
      </c>
      <c r="F156" s="636"/>
      <c r="G156" s="636"/>
      <c r="H156" s="637" t="s">
        <v>11</v>
      </c>
      <c r="I156" s="636"/>
      <c r="J156" s="636"/>
      <c r="K156" s="636" t="s">
        <v>12</v>
      </c>
      <c r="L156" s="636"/>
      <c r="M156" s="636"/>
      <c r="N156" s="636" t="s">
        <v>13</v>
      </c>
      <c r="O156" s="636"/>
      <c r="P156" s="636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</row>
    <row r="157" spans="1:16" ht="13.5" customHeight="1" thickBot="1">
      <c r="A157" s="156" t="s">
        <v>219</v>
      </c>
      <c r="B157" s="152"/>
      <c r="C157" s="152" t="s">
        <v>9</v>
      </c>
      <c r="D157" s="152"/>
      <c r="E157" s="153" t="s">
        <v>15</v>
      </c>
      <c r="F157" s="153" t="s">
        <v>16</v>
      </c>
      <c r="G157" s="153" t="s">
        <v>17</v>
      </c>
      <c r="H157" s="153" t="s">
        <v>15</v>
      </c>
      <c r="I157" s="153" t="s">
        <v>16</v>
      </c>
      <c r="J157" s="153" t="s">
        <v>17</v>
      </c>
      <c r="K157" s="153" t="s">
        <v>15</v>
      </c>
      <c r="L157" s="153" t="s">
        <v>16</v>
      </c>
      <c r="M157" s="153" t="s">
        <v>17</v>
      </c>
      <c r="N157" s="153" t="s">
        <v>15</v>
      </c>
      <c r="O157" s="153" t="s">
        <v>16</v>
      </c>
      <c r="P157" s="153" t="s">
        <v>17</v>
      </c>
    </row>
    <row r="158" spans="1:53" s="296" customFormat="1" ht="20.25" customHeight="1" thickBot="1">
      <c r="A158" s="494" t="s">
        <v>218</v>
      </c>
      <c r="B158" s="495" t="s">
        <v>148</v>
      </c>
      <c r="C158" s="496" t="s">
        <v>20</v>
      </c>
      <c r="D158" s="497"/>
      <c r="E158" s="498">
        <v>0</v>
      </c>
      <c r="F158" s="499">
        <v>0</v>
      </c>
      <c r="G158" s="499">
        <f>SUM(E158:F158)</f>
        <v>0</v>
      </c>
      <c r="H158" s="500">
        <v>0</v>
      </c>
      <c r="I158" s="501">
        <v>0</v>
      </c>
      <c r="J158" s="502">
        <f>SUM(H158:I158)</f>
        <v>0</v>
      </c>
      <c r="K158" s="503">
        <v>8</v>
      </c>
      <c r="L158" s="503">
        <v>16</v>
      </c>
      <c r="M158" s="503">
        <f>SUM(K158:L158)</f>
        <v>24</v>
      </c>
      <c r="N158" s="476">
        <f>SUM(H158,K158)</f>
        <v>8</v>
      </c>
      <c r="O158" s="476">
        <f>SUM(I158,L158)</f>
        <v>16</v>
      </c>
      <c r="P158" s="504">
        <f>SUM(N158:O158)</f>
        <v>24</v>
      </c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  <c r="AH158" s="295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5"/>
      <c r="AS158" s="295"/>
      <c r="AT158" s="295"/>
      <c r="AU158" s="295"/>
      <c r="AV158" s="295"/>
      <c r="AW158" s="295"/>
      <c r="AX158" s="295"/>
      <c r="AY158" s="295"/>
      <c r="AZ158" s="295"/>
      <c r="BA158" s="295"/>
    </row>
    <row r="159" spans="1:16" ht="13.5" thickBot="1">
      <c r="A159" s="641" t="s">
        <v>32</v>
      </c>
      <c r="B159" s="641"/>
      <c r="C159" s="641"/>
      <c r="D159" s="644"/>
      <c r="E159" s="155">
        <f>E158</f>
        <v>0</v>
      </c>
      <c r="F159" s="155">
        <f aca="true" t="shared" si="38" ref="F159:P159">F158</f>
        <v>0</v>
      </c>
      <c r="G159" s="155">
        <f t="shared" si="38"/>
        <v>0</v>
      </c>
      <c r="H159" s="155">
        <f t="shared" si="38"/>
        <v>0</v>
      </c>
      <c r="I159" s="155">
        <f t="shared" si="38"/>
        <v>0</v>
      </c>
      <c r="J159" s="155">
        <f t="shared" si="38"/>
        <v>0</v>
      </c>
      <c r="K159" s="155">
        <f t="shared" si="38"/>
        <v>8</v>
      </c>
      <c r="L159" s="155">
        <f t="shared" si="38"/>
        <v>16</v>
      </c>
      <c r="M159" s="155">
        <f t="shared" si="38"/>
        <v>24</v>
      </c>
      <c r="N159" s="155">
        <f t="shared" si="38"/>
        <v>8</v>
      </c>
      <c r="O159" s="155">
        <f>O158</f>
        <v>16</v>
      </c>
      <c r="P159" s="155">
        <f t="shared" si="38"/>
        <v>24</v>
      </c>
    </row>
    <row r="160" spans="1:16" ht="13.5" thickBot="1">
      <c r="A160" s="63"/>
      <c r="B160" s="63"/>
      <c r="C160" s="63"/>
      <c r="D160" s="63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</row>
    <row r="161" spans="1:16" ht="13.5" thickBot="1">
      <c r="A161" s="68" t="s">
        <v>33</v>
      </c>
      <c r="B161" s="58"/>
      <c r="C161" s="58"/>
      <c r="D161" s="58"/>
      <c r="E161" s="1" t="s">
        <v>15</v>
      </c>
      <c r="F161" s="1" t="s">
        <v>16</v>
      </c>
      <c r="G161" s="1" t="s">
        <v>17</v>
      </c>
      <c r="H161" s="1" t="s">
        <v>15</v>
      </c>
      <c r="I161" s="2" t="s">
        <v>16</v>
      </c>
      <c r="J161" s="3" t="s">
        <v>17</v>
      </c>
      <c r="K161" s="1" t="s">
        <v>15</v>
      </c>
      <c r="L161" s="1" t="s">
        <v>16</v>
      </c>
      <c r="M161" s="1" t="s">
        <v>17</v>
      </c>
      <c r="N161" s="1" t="s">
        <v>15</v>
      </c>
      <c r="O161" s="1" t="s">
        <v>16</v>
      </c>
      <c r="P161" s="2" t="s">
        <v>17</v>
      </c>
    </row>
    <row r="162" spans="1:53" s="296" customFormat="1" ht="13.5" thickBot="1">
      <c r="A162" s="505" t="s">
        <v>69</v>
      </c>
      <c r="B162" s="506" t="s">
        <v>199</v>
      </c>
      <c r="C162" s="507" t="s">
        <v>192</v>
      </c>
      <c r="D162" s="508"/>
      <c r="E162" s="509">
        <v>0</v>
      </c>
      <c r="F162" s="510">
        <v>0</v>
      </c>
      <c r="G162" s="510">
        <f>SUM(E162:F162)</f>
        <v>0</v>
      </c>
      <c r="H162" s="511">
        <v>0</v>
      </c>
      <c r="I162" s="512">
        <v>0</v>
      </c>
      <c r="J162" s="513">
        <f>SUM(H162:I162)</f>
        <v>0</v>
      </c>
      <c r="K162" s="514">
        <v>3</v>
      </c>
      <c r="L162" s="514">
        <v>7</v>
      </c>
      <c r="M162" s="514">
        <f>SUM(K162:L162)</f>
        <v>10</v>
      </c>
      <c r="N162" s="515">
        <f>SUM(H162,K162)</f>
        <v>3</v>
      </c>
      <c r="O162" s="515">
        <f>SUM(I162,L162)</f>
        <v>7</v>
      </c>
      <c r="P162" s="516">
        <f>SUM(N162:O162)</f>
        <v>10</v>
      </c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</row>
    <row r="163" spans="1:16" ht="13.5" thickBot="1">
      <c r="A163" s="677" t="s">
        <v>154</v>
      </c>
      <c r="B163" s="677"/>
      <c r="C163" s="677"/>
      <c r="D163" s="523"/>
      <c r="E163" s="330">
        <f>E162</f>
        <v>0</v>
      </c>
      <c r="F163" s="330">
        <f aca="true" t="shared" si="39" ref="F163:P163">F162</f>
        <v>0</v>
      </c>
      <c r="G163" s="330">
        <f t="shared" si="39"/>
        <v>0</v>
      </c>
      <c r="H163" s="330">
        <f t="shared" si="39"/>
        <v>0</v>
      </c>
      <c r="I163" s="330">
        <f t="shared" si="39"/>
        <v>0</v>
      </c>
      <c r="J163" s="330">
        <f t="shared" si="39"/>
        <v>0</v>
      </c>
      <c r="K163" s="330">
        <f t="shared" si="39"/>
        <v>3</v>
      </c>
      <c r="L163" s="330">
        <f t="shared" si="39"/>
        <v>7</v>
      </c>
      <c r="M163" s="330">
        <f t="shared" si="39"/>
        <v>10</v>
      </c>
      <c r="N163" s="330">
        <f t="shared" si="39"/>
        <v>3</v>
      </c>
      <c r="O163" s="330">
        <f t="shared" si="39"/>
        <v>7</v>
      </c>
      <c r="P163" s="330">
        <f t="shared" si="39"/>
        <v>10</v>
      </c>
    </row>
    <row r="164" ht="12.75" customHeight="1" thickBot="1">
      <c r="A164" s="76"/>
    </row>
    <row r="165" spans="1:53" s="6" customFormat="1" ht="13.5" thickBot="1">
      <c r="A165" s="156" t="s">
        <v>45</v>
      </c>
      <c r="B165" s="152"/>
      <c r="C165" s="152"/>
      <c r="D165" s="152"/>
      <c r="E165" s="208" t="s">
        <v>15</v>
      </c>
      <c r="F165" s="208" t="s">
        <v>16</v>
      </c>
      <c r="G165" s="208" t="s">
        <v>17</v>
      </c>
      <c r="H165" s="208" t="s">
        <v>15</v>
      </c>
      <c r="I165" s="208" t="s">
        <v>16</v>
      </c>
      <c r="J165" s="208" t="s">
        <v>17</v>
      </c>
      <c r="K165" s="208" t="s">
        <v>15</v>
      </c>
      <c r="L165" s="208" t="s">
        <v>16</v>
      </c>
      <c r="M165" s="208" t="s">
        <v>17</v>
      </c>
      <c r="N165" s="208" t="s">
        <v>15</v>
      </c>
      <c r="O165" s="208" t="s">
        <v>16</v>
      </c>
      <c r="P165" s="208" t="s">
        <v>17</v>
      </c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</row>
    <row r="166" spans="1:53" s="296" customFormat="1" ht="13.5" thickBot="1">
      <c r="A166" s="517" t="s">
        <v>69</v>
      </c>
      <c r="B166" s="506" t="s">
        <v>199</v>
      </c>
      <c r="C166" s="518" t="s">
        <v>192</v>
      </c>
      <c r="D166" s="519"/>
      <c r="E166" s="520">
        <v>0</v>
      </c>
      <c r="F166" s="520">
        <v>0</v>
      </c>
      <c r="G166" s="520">
        <f>SUM(E166:F166)</f>
        <v>0</v>
      </c>
      <c r="H166" s="521">
        <v>0</v>
      </c>
      <c r="I166" s="521">
        <v>0</v>
      </c>
      <c r="J166" s="521">
        <f>SUM(H166:I166)</f>
        <v>0</v>
      </c>
      <c r="K166" s="520">
        <v>8</v>
      </c>
      <c r="L166" s="520">
        <v>0</v>
      </c>
      <c r="M166" s="520">
        <f>SUM(K166,L166)</f>
        <v>8</v>
      </c>
      <c r="N166" s="520">
        <f>SUM(H166,K166)</f>
        <v>8</v>
      </c>
      <c r="O166" s="520">
        <f>SUM(I166,L166)</f>
        <v>0</v>
      </c>
      <c r="P166" s="522">
        <f>SUM(N166:O166)</f>
        <v>8</v>
      </c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295"/>
      <c r="AC166" s="295"/>
      <c r="AD166" s="295"/>
      <c r="AE166" s="295"/>
      <c r="AF166" s="295"/>
      <c r="AG166" s="295"/>
      <c r="AH166" s="295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  <c r="AY166" s="295"/>
      <c r="AZ166" s="295"/>
      <c r="BA166" s="295"/>
    </row>
    <row r="167" spans="1:53" s="6" customFormat="1" ht="12" customHeight="1" thickBot="1">
      <c r="A167" s="677" t="s">
        <v>32</v>
      </c>
      <c r="B167" s="677"/>
      <c r="C167" s="677"/>
      <c r="D167" s="677"/>
      <c r="E167" s="330">
        <f aca="true" t="shared" si="40" ref="E167:P167">E166</f>
        <v>0</v>
      </c>
      <c r="F167" s="330">
        <f t="shared" si="40"/>
        <v>0</v>
      </c>
      <c r="G167" s="330">
        <f t="shared" si="40"/>
        <v>0</v>
      </c>
      <c r="H167" s="330">
        <f t="shared" si="40"/>
        <v>0</v>
      </c>
      <c r="I167" s="330">
        <f t="shared" si="40"/>
        <v>0</v>
      </c>
      <c r="J167" s="330">
        <f t="shared" si="40"/>
        <v>0</v>
      </c>
      <c r="K167" s="330">
        <f t="shared" si="40"/>
        <v>8</v>
      </c>
      <c r="L167" s="330">
        <f t="shared" si="40"/>
        <v>0</v>
      </c>
      <c r="M167" s="330">
        <f t="shared" si="40"/>
        <v>8</v>
      </c>
      <c r="N167" s="330">
        <f t="shared" si="40"/>
        <v>8</v>
      </c>
      <c r="O167" s="330">
        <f t="shared" si="40"/>
        <v>0</v>
      </c>
      <c r="P167" s="330">
        <f t="shared" si="40"/>
        <v>8</v>
      </c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</row>
    <row r="168" spans="1:53" s="6" customFormat="1" ht="12" customHeight="1" thickBot="1">
      <c r="A168" s="76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</row>
    <row r="169" spans="1:16" ht="13.5" thickBot="1">
      <c r="A169" s="156" t="s">
        <v>45</v>
      </c>
      <c r="B169" s="152"/>
      <c r="C169" s="152"/>
      <c r="D169" s="152"/>
      <c r="E169" s="153" t="s">
        <v>15</v>
      </c>
      <c r="F169" s="153" t="s">
        <v>16</v>
      </c>
      <c r="G169" s="153" t="s">
        <v>17</v>
      </c>
      <c r="H169" s="153" t="s">
        <v>15</v>
      </c>
      <c r="I169" s="153" t="s">
        <v>16</v>
      </c>
      <c r="J169" s="153" t="s">
        <v>17</v>
      </c>
      <c r="K169" s="153" t="s">
        <v>15</v>
      </c>
      <c r="L169" s="153" t="s">
        <v>16</v>
      </c>
      <c r="M169" s="153" t="s">
        <v>17</v>
      </c>
      <c r="N169" s="153" t="s">
        <v>15</v>
      </c>
      <c r="O169" s="153" t="s">
        <v>16</v>
      </c>
      <c r="P169" s="153" t="s">
        <v>17</v>
      </c>
    </row>
    <row r="170" spans="1:16" ht="24.75" thickBot="1">
      <c r="A170" s="438" t="s">
        <v>135</v>
      </c>
      <c r="B170" s="237" t="s">
        <v>136</v>
      </c>
      <c r="C170" s="4" t="s">
        <v>83</v>
      </c>
      <c r="D170" s="60"/>
      <c r="E170" s="168">
        <v>0</v>
      </c>
      <c r="F170" s="25">
        <v>0</v>
      </c>
      <c r="G170" s="25">
        <f>SUM(E170:F170)</f>
        <v>0</v>
      </c>
      <c r="H170" s="169">
        <v>0</v>
      </c>
      <c r="I170" s="169">
        <v>0</v>
      </c>
      <c r="J170" s="169">
        <f>SUM(H170:I170)</f>
        <v>0</v>
      </c>
      <c r="K170" s="25">
        <v>0</v>
      </c>
      <c r="L170" s="25">
        <v>1</v>
      </c>
      <c r="M170" s="25">
        <f>SUM(K170,L170)</f>
        <v>1</v>
      </c>
      <c r="N170" s="25">
        <f>SUM(H170,K170)</f>
        <v>0</v>
      </c>
      <c r="O170" s="25">
        <f>SUM(I170,L170)</f>
        <v>1</v>
      </c>
      <c r="P170" s="26">
        <f>SUM(N170:O170)</f>
        <v>1</v>
      </c>
    </row>
    <row r="171" spans="1:53" s="6" customFormat="1" ht="13.5" thickBot="1">
      <c r="A171" s="659" t="s">
        <v>32</v>
      </c>
      <c r="B171" s="659"/>
      <c r="C171" s="659"/>
      <c r="D171" s="659"/>
      <c r="E171" s="155">
        <f>SUM(E170:E170)</f>
        <v>0</v>
      </c>
      <c r="F171" s="155">
        <f aca="true" t="shared" si="41" ref="F171:P171">SUM(F170:F170)</f>
        <v>0</v>
      </c>
      <c r="G171" s="155">
        <f t="shared" si="41"/>
        <v>0</v>
      </c>
      <c r="H171" s="155">
        <f t="shared" si="41"/>
        <v>0</v>
      </c>
      <c r="I171" s="155">
        <f t="shared" si="41"/>
        <v>0</v>
      </c>
      <c r="J171" s="155">
        <f t="shared" si="41"/>
        <v>0</v>
      </c>
      <c r="K171" s="155">
        <f t="shared" si="41"/>
        <v>0</v>
      </c>
      <c r="L171" s="155">
        <f t="shared" si="41"/>
        <v>1</v>
      </c>
      <c r="M171" s="155">
        <f t="shared" si="41"/>
        <v>1</v>
      </c>
      <c r="N171" s="155">
        <f t="shared" si="41"/>
        <v>0</v>
      </c>
      <c r="O171" s="155">
        <f t="shared" si="41"/>
        <v>1</v>
      </c>
      <c r="P171" s="155">
        <f t="shared" si="41"/>
        <v>1</v>
      </c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</row>
    <row r="172" spans="1:53" s="6" customFormat="1" ht="13.5" thickBot="1">
      <c r="A172" s="61"/>
      <c r="B172" s="61"/>
      <c r="C172" s="61"/>
      <c r="D172" s="61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</row>
    <row r="173" spans="1:53" s="6" customFormat="1" ht="13.5" thickBot="1">
      <c r="A173" s="675" t="s">
        <v>151</v>
      </c>
      <c r="B173" s="675"/>
      <c r="C173" s="675"/>
      <c r="D173" s="675"/>
      <c r="E173" s="54">
        <f aca="true" t="shared" si="42" ref="E173:P173">E43+E73+E89+E118+E126+E144+E153+E159+E163+E167+E171</f>
        <v>0</v>
      </c>
      <c r="F173" s="54">
        <f t="shared" si="42"/>
        <v>0</v>
      </c>
      <c r="G173" s="54">
        <f t="shared" si="42"/>
        <v>0</v>
      </c>
      <c r="H173" s="54">
        <f t="shared" si="42"/>
        <v>83</v>
      </c>
      <c r="I173" s="54">
        <f t="shared" si="42"/>
        <v>68</v>
      </c>
      <c r="J173" s="54">
        <f t="shared" si="42"/>
        <v>151</v>
      </c>
      <c r="K173" s="54">
        <f t="shared" si="42"/>
        <v>238</v>
      </c>
      <c r="L173" s="54">
        <f t="shared" si="42"/>
        <v>217</v>
      </c>
      <c r="M173" s="54">
        <f t="shared" si="42"/>
        <v>455</v>
      </c>
      <c r="N173" s="54">
        <f t="shared" si="42"/>
        <v>321</v>
      </c>
      <c r="O173" s="54">
        <f t="shared" si="42"/>
        <v>285</v>
      </c>
      <c r="P173" s="54">
        <f t="shared" si="42"/>
        <v>606</v>
      </c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</row>
    <row r="174" spans="1:53" s="6" customFormat="1" ht="12.75">
      <c r="A174" s="56"/>
      <c r="B174" s="56"/>
      <c r="C174" s="56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</row>
    <row r="175" spans="1:53" s="6" customFormat="1" ht="12.75">
      <c r="A175" s="56"/>
      <c r="B175" s="56"/>
      <c r="C175" s="56"/>
      <c r="D175" s="56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</row>
    <row r="176" spans="1:53" s="6" customFormat="1" ht="20.25">
      <c r="A176" s="628" t="s">
        <v>187</v>
      </c>
      <c r="B176" s="628"/>
      <c r="C176" s="628"/>
      <c r="D176" s="628"/>
      <c r="E176" s="628"/>
      <c r="F176" s="628"/>
      <c r="G176" s="628"/>
      <c r="H176" s="628"/>
      <c r="I176" s="628"/>
      <c r="J176" s="628"/>
      <c r="K176" s="628"/>
      <c r="L176" s="628"/>
      <c r="M176" s="628"/>
      <c r="N176" s="628"/>
      <c r="O176" s="628"/>
      <c r="P176" s="628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</row>
    <row r="177" spans="1:16" ht="13.5" thickBot="1">
      <c r="A177" s="56"/>
      <c r="B177" s="56"/>
      <c r="C177" s="56"/>
      <c r="D177" s="56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ht="13.5" thickBot="1">
      <c r="A178" s="629" t="s">
        <v>128</v>
      </c>
      <c r="B178" s="629"/>
      <c r="C178" s="629"/>
      <c r="D178" s="629"/>
      <c r="E178" s="629"/>
      <c r="F178" s="629"/>
      <c r="G178" s="629"/>
      <c r="H178" s="660" t="s">
        <v>6</v>
      </c>
      <c r="I178" s="660"/>
      <c r="J178" s="660"/>
      <c r="K178" s="660"/>
      <c r="L178" s="660"/>
      <c r="M178" s="660"/>
      <c r="N178" s="660"/>
      <c r="O178" s="660"/>
      <c r="P178" s="660"/>
    </row>
    <row r="179" spans="1:53" s="118" customFormat="1" ht="13.5" thickBot="1">
      <c r="A179" s="156" t="s">
        <v>7</v>
      </c>
      <c r="B179" s="356" t="s">
        <v>49</v>
      </c>
      <c r="C179" s="261" t="s">
        <v>9</v>
      </c>
      <c r="D179" s="261"/>
      <c r="E179" s="636" t="s">
        <v>10</v>
      </c>
      <c r="F179" s="636"/>
      <c r="G179" s="636"/>
      <c r="H179" s="637" t="s">
        <v>11</v>
      </c>
      <c r="I179" s="636"/>
      <c r="J179" s="636"/>
      <c r="K179" s="636" t="s">
        <v>12</v>
      </c>
      <c r="L179" s="636"/>
      <c r="M179" s="636"/>
      <c r="N179" s="636" t="s">
        <v>13</v>
      </c>
      <c r="O179" s="636"/>
      <c r="P179" s="636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</row>
    <row r="180" spans="1:53" s="118" customFormat="1" ht="13.5" thickBot="1">
      <c r="A180" s="151" t="s">
        <v>43</v>
      </c>
      <c r="B180" s="152"/>
      <c r="C180" s="152"/>
      <c r="D180" s="152"/>
      <c r="E180" s="208" t="s">
        <v>15</v>
      </c>
      <c r="F180" s="208" t="s">
        <v>16</v>
      </c>
      <c r="G180" s="208" t="s">
        <v>17</v>
      </c>
      <c r="H180" s="208" t="s">
        <v>15</v>
      </c>
      <c r="I180" s="208" t="s">
        <v>16</v>
      </c>
      <c r="J180" s="208" t="s">
        <v>17</v>
      </c>
      <c r="K180" s="208" t="s">
        <v>15</v>
      </c>
      <c r="L180" s="208" t="s">
        <v>16</v>
      </c>
      <c r="M180" s="208" t="s">
        <v>17</v>
      </c>
      <c r="N180" s="208" t="s">
        <v>15</v>
      </c>
      <c r="O180" s="208" t="s">
        <v>16</v>
      </c>
      <c r="P180" s="208" t="s">
        <v>17</v>
      </c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</row>
    <row r="181" spans="1:53" s="118" customFormat="1" ht="26.25" thickBot="1">
      <c r="A181" s="140" t="s">
        <v>203</v>
      </c>
      <c r="B181" s="174" t="s">
        <v>204</v>
      </c>
      <c r="C181" s="4" t="s">
        <v>113</v>
      </c>
      <c r="D181" s="231"/>
      <c r="E181" s="232">
        <v>2</v>
      </c>
      <c r="F181" s="72">
        <v>2</v>
      </c>
      <c r="G181" s="233">
        <f>SUM(E181:F181)</f>
        <v>4</v>
      </c>
      <c r="H181" s="72">
        <v>2</v>
      </c>
      <c r="I181" s="72">
        <v>2</v>
      </c>
      <c r="J181" s="233">
        <f>SUM(H181:I181)</f>
        <v>4</v>
      </c>
      <c r="K181" s="72">
        <v>0</v>
      </c>
      <c r="L181" s="72">
        <v>0</v>
      </c>
      <c r="M181" s="233">
        <f>SUM(K181:L181)</f>
        <v>0</v>
      </c>
      <c r="N181" s="72">
        <f>SUM(H181,K181)</f>
        <v>2</v>
      </c>
      <c r="O181" s="234">
        <f>SUM(I181,L181)</f>
        <v>2</v>
      </c>
      <c r="P181" s="95">
        <f>SUM(N181:O181)</f>
        <v>4</v>
      </c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</row>
    <row r="182" spans="1:16" ht="13.5" thickBot="1">
      <c r="A182" s="659" t="s">
        <v>32</v>
      </c>
      <c r="B182" s="659"/>
      <c r="C182" s="659"/>
      <c r="D182" s="659"/>
      <c r="E182" s="176">
        <f>E181</f>
        <v>2</v>
      </c>
      <c r="F182" s="176">
        <f aca="true" t="shared" si="43" ref="F182:P183">F181</f>
        <v>2</v>
      </c>
      <c r="G182" s="176">
        <f t="shared" si="43"/>
        <v>4</v>
      </c>
      <c r="H182" s="176">
        <f t="shared" si="43"/>
        <v>2</v>
      </c>
      <c r="I182" s="176">
        <f t="shared" si="43"/>
        <v>2</v>
      </c>
      <c r="J182" s="176">
        <f t="shared" si="43"/>
        <v>4</v>
      </c>
      <c r="K182" s="176">
        <f t="shared" si="43"/>
        <v>0</v>
      </c>
      <c r="L182" s="176">
        <f t="shared" si="43"/>
        <v>0</v>
      </c>
      <c r="M182" s="176">
        <f t="shared" si="43"/>
        <v>0</v>
      </c>
      <c r="N182" s="176">
        <f t="shared" si="43"/>
        <v>2</v>
      </c>
      <c r="O182" s="176">
        <f t="shared" si="43"/>
        <v>2</v>
      </c>
      <c r="P182" s="176">
        <f t="shared" si="43"/>
        <v>4</v>
      </c>
    </row>
    <row r="183" spans="1:16" ht="13.5" thickBot="1">
      <c r="A183" s="675" t="s">
        <v>47</v>
      </c>
      <c r="B183" s="675"/>
      <c r="C183" s="675"/>
      <c r="D183" s="675"/>
      <c r="E183" s="219">
        <f>E182</f>
        <v>2</v>
      </c>
      <c r="F183" s="219">
        <f t="shared" si="43"/>
        <v>2</v>
      </c>
      <c r="G183" s="219">
        <f t="shared" si="43"/>
        <v>4</v>
      </c>
      <c r="H183" s="219">
        <f t="shared" si="43"/>
        <v>2</v>
      </c>
      <c r="I183" s="219">
        <f t="shared" si="43"/>
        <v>2</v>
      </c>
      <c r="J183" s="219">
        <f t="shared" si="43"/>
        <v>4</v>
      </c>
      <c r="K183" s="219">
        <f t="shared" si="43"/>
        <v>0</v>
      </c>
      <c r="L183" s="219">
        <f t="shared" si="43"/>
        <v>0</v>
      </c>
      <c r="M183" s="219">
        <f t="shared" si="43"/>
        <v>0</v>
      </c>
      <c r="N183" s="219">
        <f t="shared" si="43"/>
        <v>2</v>
      </c>
      <c r="O183" s="219">
        <f t="shared" si="43"/>
        <v>2</v>
      </c>
      <c r="P183" s="219">
        <f t="shared" si="43"/>
        <v>4</v>
      </c>
    </row>
    <row r="184" spans="1:16" ht="12.75">
      <c r="A184" s="56"/>
      <c r="B184" s="56"/>
      <c r="C184" s="56"/>
      <c r="D184" s="56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ht="13.5" thickBot="1">
      <c r="A185" s="56"/>
      <c r="B185" s="56"/>
      <c r="C185" s="56"/>
      <c r="D185" s="56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 ht="13.5" thickBot="1">
      <c r="A186" s="641" t="s">
        <v>152</v>
      </c>
      <c r="B186" s="641"/>
      <c r="C186" s="641"/>
      <c r="D186" s="641"/>
      <c r="E186" s="54">
        <f>E183</f>
        <v>2</v>
      </c>
      <c r="F186" s="54">
        <f aca="true" t="shared" si="44" ref="F186:P186">F183</f>
        <v>2</v>
      </c>
      <c r="G186" s="54">
        <f t="shared" si="44"/>
        <v>4</v>
      </c>
      <c r="H186" s="54">
        <f t="shared" si="44"/>
        <v>2</v>
      </c>
      <c r="I186" s="54">
        <f t="shared" si="44"/>
        <v>2</v>
      </c>
      <c r="J186" s="54">
        <f t="shared" si="44"/>
        <v>4</v>
      </c>
      <c r="K186" s="54">
        <f t="shared" si="44"/>
        <v>0</v>
      </c>
      <c r="L186" s="54">
        <f t="shared" si="44"/>
        <v>0</v>
      </c>
      <c r="M186" s="54">
        <f t="shared" si="44"/>
        <v>0</v>
      </c>
      <c r="N186" s="54">
        <f t="shared" si="44"/>
        <v>2</v>
      </c>
      <c r="O186" s="54">
        <f t="shared" si="44"/>
        <v>2</v>
      </c>
      <c r="P186" s="54">
        <f t="shared" si="44"/>
        <v>4</v>
      </c>
    </row>
    <row r="187" spans="1:53" s="6" customFormat="1" ht="12.75">
      <c r="A187" s="61"/>
      <c r="B187" s="61"/>
      <c r="C187" s="61"/>
      <c r="D187" s="61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</row>
    <row r="188" spans="1:16" ht="13.5" thickBot="1">
      <c r="A188" s="133"/>
      <c r="B188" s="61"/>
      <c r="C188" s="61"/>
      <c r="D188" s="61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</row>
    <row r="189" spans="1:16" ht="13.5" thickBot="1">
      <c r="A189" s="644" t="s">
        <v>151</v>
      </c>
      <c r="B189" s="674"/>
      <c r="C189" s="674"/>
      <c r="D189" s="678"/>
      <c r="E189" s="54">
        <f aca="true" t="shared" si="45" ref="E189:P189">SUM(E173)</f>
        <v>0</v>
      </c>
      <c r="F189" s="54">
        <f t="shared" si="45"/>
        <v>0</v>
      </c>
      <c r="G189" s="54">
        <f t="shared" si="45"/>
        <v>0</v>
      </c>
      <c r="H189" s="54">
        <f t="shared" si="45"/>
        <v>83</v>
      </c>
      <c r="I189" s="54">
        <f t="shared" si="45"/>
        <v>68</v>
      </c>
      <c r="J189" s="54">
        <f t="shared" si="45"/>
        <v>151</v>
      </c>
      <c r="K189" s="54">
        <f t="shared" si="45"/>
        <v>238</v>
      </c>
      <c r="L189" s="54">
        <f t="shared" si="45"/>
        <v>217</v>
      </c>
      <c r="M189" s="54">
        <f t="shared" si="45"/>
        <v>455</v>
      </c>
      <c r="N189" s="54">
        <f t="shared" si="45"/>
        <v>321</v>
      </c>
      <c r="O189" s="54">
        <f t="shared" si="45"/>
        <v>285</v>
      </c>
      <c r="P189" s="54">
        <f t="shared" si="45"/>
        <v>606</v>
      </c>
    </row>
    <row r="190" spans="1:16" ht="13.5" thickBot="1">
      <c r="A190" s="63"/>
      <c r="B190" s="63"/>
      <c r="C190" s="63"/>
      <c r="D190" s="63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</row>
    <row r="191" spans="1:16" ht="13.5" thickBot="1">
      <c r="A191" s="644" t="s">
        <v>152</v>
      </c>
      <c r="B191" s="674"/>
      <c r="C191" s="674"/>
      <c r="D191" s="678"/>
      <c r="E191" s="54">
        <f>SUM(E186)</f>
        <v>2</v>
      </c>
      <c r="F191" s="54">
        <f aca="true" t="shared" si="46" ref="F191:P191">SUM(F186)</f>
        <v>2</v>
      </c>
      <c r="G191" s="54">
        <f t="shared" si="46"/>
        <v>4</v>
      </c>
      <c r="H191" s="54">
        <f t="shared" si="46"/>
        <v>2</v>
      </c>
      <c r="I191" s="54">
        <f t="shared" si="46"/>
        <v>2</v>
      </c>
      <c r="J191" s="54">
        <f t="shared" si="46"/>
        <v>4</v>
      </c>
      <c r="K191" s="54">
        <f t="shared" si="46"/>
        <v>0</v>
      </c>
      <c r="L191" s="54">
        <f t="shared" si="46"/>
        <v>0</v>
      </c>
      <c r="M191" s="54">
        <f t="shared" si="46"/>
        <v>0</v>
      </c>
      <c r="N191" s="54">
        <f t="shared" si="46"/>
        <v>2</v>
      </c>
      <c r="O191" s="54">
        <f t="shared" si="46"/>
        <v>2</v>
      </c>
      <c r="P191" s="54">
        <f t="shared" si="46"/>
        <v>4</v>
      </c>
    </row>
    <row r="192" spans="1:16" ht="13.5" thickBot="1">
      <c r="A192" s="61"/>
      <c r="B192" s="61"/>
      <c r="C192" s="61"/>
      <c r="D192" s="61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1:16" ht="15.75" thickBot="1">
      <c r="A193" s="679" t="s">
        <v>259</v>
      </c>
      <c r="B193" s="680"/>
      <c r="C193" s="680"/>
      <c r="D193" s="681"/>
      <c r="E193" s="54">
        <f>SUM(E189+E191)</f>
        <v>2</v>
      </c>
      <c r="F193" s="54">
        <f>SUM(F189+F191)</f>
        <v>2</v>
      </c>
      <c r="G193" s="54">
        <f>SUM(G189+G191)</f>
        <v>4</v>
      </c>
      <c r="H193" s="54">
        <f aca="true" t="shared" si="47" ref="H193:M193">SUM(H189+H191)</f>
        <v>85</v>
      </c>
      <c r="I193" s="54">
        <f>SUM(I189+I191)</f>
        <v>70</v>
      </c>
      <c r="J193" s="54">
        <f t="shared" si="47"/>
        <v>155</v>
      </c>
      <c r="K193" s="54">
        <f>SUM(K189+K191)</f>
        <v>238</v>
      </c>
      <c r="L193" s="54">
        <f t="shared" si="47"/>
        <v>217</v>
      </c>
      <c r="M193" s="54">
        <f t="shared" si="47"/>
        <v>455</v>
      </c>
      <c r="N193" s="54">
        <f>SUM(N189+N191)</f>
        <v>323</v>
      </c>
      <c r="O193" s="54">
        <f>SUM(O189+O191)</f>
        <v>287</v>
      </c>
      <c r="P193" s="54">
        <f>SUM(P189+P191)</f>
        <v>610</v>
      </c>
    </row>
    <row r="194" spans="1:16" ht="15">
      <c r="A194" s="351"/>
      <c r="B194" s="351"/>
      <c r="C194" s="351"/>
      <c r="D194" s="351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 ht="15">
      <c r="A195" s="351"/>
      <c r="B195" s="351"/>
      <c r="C195" s="351"/>
      <c r="D195" s="351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ht="18.75">
      <c r="A196" s="84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</row>
    <row r="197" spans="1:16" ht="15.75" customHeight="1">
      <c r="A197" s="7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2" ht="15">
      <c r="A198" s="76"/>
      <c r="B198" s="235"/>
    </row>
    <row r="199" spans="1:2" ht="15">
      <c r="A199" s="76"/>
      <c r="B199" s="235"/>
    </row>
    <row r="200" spans="1:16" ht="15">
      <c r="A200" s="351"/>
      <c r="B200" s="351"/>
      <c r="C200" s="351"/>
      <c r="D200" s="351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 ht="15">
      <c r="A201" s="351"/>
      <c r="B201" s="351"/>
      <c r="C201" s="351"/>
      <c r="D201" s="351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ht="15">
      <c r="A202" s="351"/>
      <c r="B202" s="351"/>
      <c r="C202" s="351"/>
      <c r="D202" s="351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ht="15">
      <c r="A203" s="351"/>
      <c r="B203" s="351"/>
      <c r="C203" s="351"/>
      <c r="D203" s="351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 ht="15">
      <c r="A204" s="351"/>
      <c r="B204" s="351"/>
      <c r="C204" s="351"/>
      <c r="D204" s="351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ht="15">
      <c r="A205" s="351"/>
      <c r="B205" s="351"/>
      <c r="C205" s="351"/>
      <c r="D205" s="351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ht="15">
      <c r="A206" s="351"/>
      <c r="B206" s="351"/>
      <c r="C206" s="351"/>
      <c r="D206" s="351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 ht="15">
      <c r="A207" s="351"/>
      <c r="B207" s="351"/>
      <c r="C207" s="351"/>
      <c r="D207" s="351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ht="15">
      <c r="A208" s="351"/>
      <c r="B208" s="351"/>
      <c r="C208" s="351"/>
      <c r="D208" s="351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ht="15">
      <c r="A209" s="351"/>
      <c r="B209" s="351"/>
      <c r="C209" s="351"/>
      <c r="D209" s="351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15">
      <c r="A210" s="351"/>
      <c r="B210" s="351"/>
      <c r="C210" s="351"/>
      <c r="D210" s="351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ht="15">
      <c r="A211" s="351"/>
      <c r="B211" s="351"/>
      <c r="C211" s="351"/>
      <c r="D211" s="351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ht="15">
      <c r="A212" s="351"/>
      <c r="B212" s="351"/>
      <c r="C212" s="351"/>
      <c r="D212" s="351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 ht="15">
      <c r="A213" s="351"/>
      <c r="B213" s="351"/>
      <c r="C213" s="351"/>
      <c r="D213" s="351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15">
      <c r="A214" s="351"/>
      <c r="B214" s="351"/>
      <c r="C214" s="351"/>
      <c r="D214" s="351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 ht="15">
      <c r="A215" s="351"/>
      <c r="B215" s="351"/>
      <c r="C215" s="351"/>
      <c r="D215" s="351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ht="15">
      <c r="A216" s="351"/>
      <c r="B216" s="351"/>
      <c r="C216" s="351"/>
      <c r="D216" s="351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 ht="15">
      <c r="A217" s="351"/>
      <c r="B217" s="351"/>
      <c r="C217" s="351"/>
      <c r="D217" s="351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 ht="15">
      <c r="A218" s="351"/>
      <c r="B218" s="351"/>
      <c r="C218" s="351"/>
      <c r="D218" s="351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1:16" ht="15">
      <c r="A219" s="351"/>
      <c r="B219" s="351"/>
      <c r="C219" s="351"/>
      <c r="D219" s="351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1:16" ht="15">
      <c r="A220" s="351"/>
      <c r="B220" s="351"/>
      <c r="C220" s="351"/>
      <c r="D220" s="351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1:16" ht="15">
      <c r="A221" s="351"/>
      <c r="B221" s="351"/>
      <c r="C221" s="351"/>
      <c r="D221" s="351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 ht="15">
      <c r="A222" s="351"/>
      <c r="B222" s="351"/>
      <c r="C222" s="351"/>
      <c r="D222" s="351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 ht="15">
      <c r="A223" s="351"/>
      <c r="B223" s="351"/>
      <c r="C223" s="351"/>
      <c r="D223" s="351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 ht="15">
      <c r="A224" s="351"/>
      <c r="B224" s="351"/>
      <c r="C224" s="351"/>
      <c r="D224" s="351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 ht="15">
      <c r="A225" s="351"/>
      <c r="B225" s="351"/>
      <c r="C225" s="351"/>
      <c r="D225" s="351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 ht="15">
      <c r="A226" s="351"/>
      <c r="B226" s="351"/>
      <c r="C226" s="351"/>
      <c r="D226" s="351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 ht="15">
      <c r="A227" s="351"/>
      <c r="B227" s="351"/>
      <c r="C227" s="351"/>
      <c r="D227" s="351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1:16" ht="15">
      <c r="A228" s="351"/>
      <c r="B228" s="351"/>
      <c r="C228" s="351"/>
      <c r="D228" s="351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ht="15">
      <c r="A229" s="351"/>
      <c r="B229" s="351"/>
      <c r="C229" s="351"/>
      <c r="D229" s="351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 ht="15">
      <c r="A230" s="351"/>
      <c r="B230" s="351"/>
      <c r="C230" s="351"/>
      <c r="D230" s="351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1:16" ht="15">
      <c r="A231" s="351"/>
      <c r="B231" s="351"/>
      <c r="C231" s="351"/>
      <c r="D231" s="351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1:16" ht="15">
      <c r="A232" s="351"/>
      <c r="B232" s="351"/>
      <c r="C232" s="351"/>
      <c r="D232" s="351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1:16" ht="15">
      <c r="A233" s="351"/>
      <c r="B233" s="351"/>
      <c r="C233" s="351"/>
      <c r="D233" s="351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1:16" ht="15">
      <c r="A234" s="351"/>
      <c r="B234" s="351"/>
      <c r="C234" s="351"/>
      <c r="D234" s="351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1:16" ht="15">
      <c r="A235" s="351"/>
      <c r="B235" s="351"/>
      <c r="C235" s="351"/>
      <c r="D235" s="351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1:16" ht="15">
      <c r="A236" s="351"/>
      <c r="B236" s="351"/>
      <c r="C236" s="351"/>
      <c r="D236" s="351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16" ht="15">
      <c r="A237" s="351"/>
      <c r="B237" s="351"/>
      <c r="C237" s="351"/>
      <c r="D237" s="351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 ht="15">
      <c r="A238" s="351"/>
      <c r="B238" s="351"/>
      <c r="C238" s="351"/>
      <c r="D238" s="351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1:16" ht="15">
      <c r="A239" s="351"/>
      <c r="B239" s="351"/>
      <c r="C239" s="351"/>
      <c r="D239" s="351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1:16" ht="15">
      <c r="A240" s="351"/>
      <c r="B240" s="351"/>
      <c r="C240" s="351"/>
      <c r="D240" s="351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1:16" ht="15">
      <c r="A241" s="351"/>
      <c r="B241" s="351"/>
      <c r="C241" s="351"/>
      <c r="D241" s="351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1:16" ht="15">
      <c r="A242" s="351"/>
      <c r="B242" s="351"/>
      <c r="C242" s="351"/>
      <c r="D242" s="351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1:16" ht="15">
      <c r="A243" s="351"/>
      <c r="B243" s="351"/>
      <c r="C243" s="351"/>
      <c r="D243" s="351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1:16" ht="15">
      <c r="A244" s="351"/>
      <c r="B244" s="351"/>
      <c r="C244" s="351"/>
      <c r="D244" s="351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1:16" ht="15">
      <c r="A245" s="351"/>
      <c r="B245" s="351"/>
      <c r="C245" s="351"/>
      <c r="D245" s="351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1:16" ht="15">
      <c r="A246" s="351"/>
      <c r="B246" s="351"/>
      <c r="C246" s="351"/>
      <c r="D246" s="351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</sheetData>
  <sheetProtection/>
  <mergeCells count="103">
    <mergeCell ref="A126:D126"/>
    <mergeCell ref="A189:D189"/>
    <mergeCell ref="A191:D191"/>
    <mergeCell ref="A193:D193"/>
    <mergeCell ref="A171:D171"/>
    <mergeCell ref="A173:D173"/>
    <mergeCell ref="A176:P176"/>
    <mergeCell ref="A159:D159"/>
    <mergeCell ref="A186:D186"/>
    <mergeCell ref="A182:D182"/>
    <mergeCell ref="A183:D183"/>
    <mergeCell ref="A178:G178"/>
    <mergeCell ref="H178:P178"/>
    <mergeCell ref="E179:G179"/>
    <mergeCell ref="H179:J179"/>
    <mergeCell ref="K179:M179"/>
    <mergeCell ref="N179:P179"/>
    <mergeCell ref="A163:C163"/>
    <mergeCell ref="A167:D167"/>
    <mergeCell ref="A155:G155"/>
    <mergeCell ref="H155:P155"/>
    <mergeCell ref="E156:G156"/>
    <mergeCell ref="H156:J156"/>
    <mergeCell ref="K156:M156"/>
    <mergeCell ref="N156:P156"/>
    <mergeCell ref="A152:D152"/>
    <mergeCell ref="A153:D153"/>
    <mergeCell ref="A148:G148"/>
    <mergeCell ref="H148:P148"/>
    <mergeCell ref="E149:G149"/>
    <mergeCell ref="H149:J149"/>
    <mergeCell ref="K149:M149"/>
    <mergeCell ref="N149:P149"/>
    <mergeCell ref="A139:D139"/>
    <mergeCell ref="A143:C143"/>
    <mergeCell ref="A144:D144"/>
    <mergeCell ref="E130:G130"/>
    <mergeCell ref="H130:J130"/>
    <mergeCell ref="K130:M130"/>
    <mergeCell ref="N130:P130"/>
    <mergeCell ref="A133:D133"/>
    <mergeCell ref="A125:D125"/>
    <mergeCell ref="A129:G129"/>
    <mergeCell ref="H129:P129"/>
    <mergeCell ref="A111:D111"/>
    <mergeCell ref="A117:D117"/>
    <mergeCell ref="A118:D118"/>
    <mergeCell ref="A121:G121"/>
    <mergeCell ref="H121:P121"/>
    <mergeCell ref="E122:G122"/>
    <mergeCell ref="H122:J122"/>
    <mergeCell ref="K122:M122"/>
    <mergeCell ref="N122:P122"/>
    <mergeCell ref="H99:P99"/>
    <mergeCell ref="E100:G100"/>
    <mergeCell ref="H100:J100"/>
    <mergeCell ref="K100:M100"/>
    <mergeCell ref="N100:P100"/>
    <mergeCell ref="A83:D83"/>
    <mergeCell ref="A88:C88"/>
    <mergeCell ref="A89:C89"/>
    <mergeCell ref="A99:G99"/>
    <mergeCell ref="A66:D66"/>
    <mergeCell ref="A72:D72"/>
    <mergeCell ref="A73:D73"/>
    <mergeCell ref="A75:G75"/>
    <mergeCell ref="H75:P75"/>
    <mergeCell ref="E76:G76"/>
    <mergeCell ref="H76:J76"/>
    <mergeCell ref="K76:M76"/>
    <mergeCell ref="N76:P76"/>
    <mergeCell ref="H52:P52"/>
    <mergeCell ref="E53:G53"/>
    <mergeCell ref="H53:J53"/>
    <mergeCell ref="K53:M53"/>
    <mergeCell ref="N53:P53"/>
    <mergeCell ref="N8:O8"/>
    <mergeCell ref="A30:D30"/>
    <mergeCell ref="A36:C36"/>
    <mergeCell ref="A42:D42"/>
    <mergeCell ref="A43:D43"/>
    <mergeCell ref="A52:G52"/>
    <mergeCell ref="A13:G13"/>
    <mergeCell ref="L7:M7"/>
    <mergeCell ref="H13:P13"/>
    <mergeCell ref="E14:G14"/>
    <mergeCell ref="H14:J14"/>
    <mergeCell ref="K14:M14"/>
    <mergeCell ref="N14:P14"/>
    <mergeCell ref="E8:F8"/>
    <mergeCell ref="H8:I8"/>
    <mergeCell ref="J8:K8"/>
    <mergeCell ref="L8:M8"/>
    <mergeCell ref="N7:O7"/>
    <mergeCell ref="A11:P11"/>
    <mergeCell ref="A10:P10"/>
    <mergeCell ref="A1:P1"/>
    <mergeCell ref="A4:P4"/>
    <mergeCell ref="C6:F6"/>
    <mergeCell ref="H6:O6"/>
    <mergeCell ref="E7:F7"/>
    <mergeCell ref="H7:I7"/>
    <mergeCell ref="J7:K7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C31">
      <selection activeCell="S8" sqref="S8"/>
    </sheetView>
  </sheetViews>
  <sheetFormatPr defaultColWidth="11.421875" defaultRowHeight="12.75"/>
  <cols>
    <col min="1" max="1" width="26.7109375" style="148" customWidth="1"/>
    <col min="2" max="2" width="37.8515625" style="236" customWidth="1"/>
    <col min="3" max="3" width="12.00390625" style="236" customWidth="1"/>
    <col min="4" max="4" width="1.8515625" style="236" hidden="1" customWidth="1"/>
    <col min="5" max="16" width="6.28125" style="236" customWidth="1"/>
    <col min="17" max="16384" width="11.421875" style="236" customWidth="1"/>
  </cols>
  <sheetData>
    <row r="1" spans="1:16" ht="18.75" customHeight="1">
      <c r="A1" s="619" t="s">
        <v>164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5">
      <c r="A2" s="76" t="s">
        <v>193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0.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0.25">
      <c r="A4" s="628" t="s">
        <v>43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6" ht="20.25" customHeight="1">
      <c r="A5" s="628" t="s">
        <v>180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</row>
    <row r="6" spans="1:16" ht="4.5" customHeight="1" thickBo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3.5" thickBot="1">
      <c r="A7" s="629" t="s">
        <v>5</v>
      </c>
      <c r="B7" s="629"/>
      <c r="C7" s="629"/>
      <c r="D7" s="629"/>
      <c r="E7" s="629"/>
      <c r="F7" s="629"/>
      <c r="G7" s="629"/>
      <c r="H7" s="630" t="s">
        <v>6</v>
      </c>
      <c r="I7" s="630"/>
      <c r="J7" s="630"/>
      <c r="K7" s="630"/>
      <c r="L7" s="630"/>
      <c r="M7" s="630"/>
      <c r="N7" s="630"/>
      <c r="O7" s="630"/>
      <c r="P7" s="630"/>
    </row>
    <row r="8" spans="1:16" ht="13.5" thickBot="1">
      <c r="A8" s="261" t="s">
        <v>7</v>
      </c>
      <c r="B8" s="356" t="s">
        <v>49</v>
      </c>
      <c r="C8" s="261" t="s">
        <v>9</v>
      </c>
      <c r="D8" s="239"/>
      <c r="E8" s="636" t="s">
        <v>10</v>
      </c>
      <c r="F8" s="636"/>
      <c r="G8" s="636"/>
      <c r="H8" s="637" t="s">
        <v>11</v>
      </c>
      <c r="I8" s="636"/>
      <c r="J8" s="636"/>
      <c r="K8" s="636" t="s">
        <v>12</v>
      </c>
      <c r="L8" s="636"/>
      <c r="M8" s="636"/>
      <c r="N8" s="636" t="s">
        <v>13</v>
      </c>
      <c r="O8" s="636"/>
      <c r="P8" s="636"/>
    </row>
    <row r="9" spans="1:16" s="262" customFormat="1" ht="13.5" thickBot="1">
      <c r="A9" s="261" t="s">
        <v>43</v>
      </c>
      <c r="B9" s="356" t="s">
        <v>49</v>
      </c>
      <c r="C9" s="261" t="s">
        <v>9</v>
      </c>
      <c r="D9" s="261"/>
      <c r="E9" s="241" t="s">
        <v>15</v>
      </c>
      <c r="F9" s="241" t="s">
        <v>16</v>
      </c>
      <c r="G9" s="241" t="s">
        <v>17</v>
      </c>
      <c r="H9" s="241" t="s">
        <v>15</v>
      </c>
      <c r="I9" s="241" t="s">
        <v>16</v>
      </c>
      <c r="J9" s="241" t="s">
        <v>17</v>
      </c>
      <c r="K9" s="241" t="s">
        <v>15</v>
      </c>
      <c r="L9" s="241" t="s">
        <v>16</v>
      </c>
      <c r="M9" s="241" t="s">
        <v>17</v>
      </c>
      <c r="N9" s="241" t="s">
        <v>15</v>
      </c>
      <c r="O9" s="241" t="s">
        <v>16</v>
      </c>
      <c r="P9" s="252" t="s">
        <v>17</v>
      </c>
    </row>
    <row r="10" spans="1:16" s="254" customFormat="1" ht="12.75">
      <c r="A10" s="450" t="s">
        <v>44</v>
      </c>
      <c r="B10" s="263" t="s">
        <v>26</v>
      </c>
      <c r="C10" s="264" t="s">
        <v>20</v>
      </c>
      <c r="D10" s="265"/>
      <c r="E10" s="266">
        <v>0</v>
      </c>
      <c r="F10" s="223">
        <v>0</v>
      </c>
      <c r="G10" s="223">
        <f>SUM(E10:F10)</f>
        <v>0</v>
      </c>
      <c r="H10" s="223">
        <v>0</v>
      </c>
      <c r="I10" s="223">
        <v>0</v>
      </c>
      <c r="J10" s="223">
        <f>SUM(H10:I10)</f>
        <v>0</v>
      </c>
      <c r="K10" s="223">
        <v>4</v>
      </c>
      <c r="L10" s="223">
        <v>6</v>
      </c>
      <c r="M10" s="223">
        <f>SUM(K10:L10)</f>
        <v>10</v>
      </c>
      <c r="N10" s="47">
        <f>SUM(H10,K10)</f>
        <v>4</v>
      </c>
      <c r="O10" s="47">
        <f>SUM(I10,L10)</f>
        <v>6</v>
      </c>
      <c r="P10" s="414">
        <f>SUM(N10:O10)</f>
        <v>10</v>
      </c>
    </row>
    <row r="11" spans="1:16" s="254" customFormat="1" ht="13.5" thickBot="1">
      <c r="A11" s="11" t="s">
        <v>39</v>
      </c>
      <c r="B11" s="40" t="s">
        <v>31</v>
      </c>
      <c r="C11" s="170" t="s">
        <v>20</v>
      </c>
      <c r="D11" s="267"/>
      <c r="E11" s="196">
        <v>0</v>
      </c>
      <c r="F11" s="317">
        <v>0</v>
      </c>
      <c r="G11" s="92">
        <f>SUM(E11:F11)</f>
        <v>0</v>
      </c>
      <c r="H11" s="317">
        <v>0</v>
      </c>
      <c r="I11" s="317">
        <v>0</v>
      </c>
      <c r="J11" s="92">
        <f>SUM(H11:I11)</f>
        <v>0</v>
      </c>
      <c r="K11" s="317">
        <v>0</v>
      </c>
      <c r="L11" s="317">
        <v>0</v>
      </c>
      <c r="M11" s="92">
        <f>SUM(K11:L11)</f>
        <v>0</v>
      </c>
      <c r="N11" s="47">
        <f>SUM(H11,K11)</f>
        <v>0</v>
      </c>
      <c r="O11" s="47">
        <f>SUM(I11,L11)</f>
        <v>0</v>
      </c>
      <c r="P11" s="415">
        <f>SUM(N11:O11)</f>
        <v>0</v>
      </c>
    </row>
    <row r="12" spans="1:16" s="254" customFormat="1" ht="13.5" thickBot="1">
      <c r="A12" s="641" t="s">
        <v>32</v>
      </c>
      <c r="B12" s="641"/>
      <c r="C12" s="641"/>
      <c r="D12" s="238"/>
      <c r="E12" s="268">
        <f>SUM(E10:E11)</f>
        <v>0</v>
      </c>
      <c r="F12" s="268">
        <f aca="true" t="shared" si="0" ref="F12:P12">SUM(F10:F11)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4</v>
      </c>
      <c r="L12" s="268">
        <f t="shared" si="0"/>
        <v>6</v>
      </c>
      <c r="M12" s="268">
        <f t="shared" si="0"/>
        <v>10</v>
      </c>
      <c r="N12" s="268">
        <f t="shared" si="0"/>
        <v>4</v>
      </c>
      <c r="O12" s="268">
        <f t="shared" si="0"/>
        <v>6</v>
      </c>
      <c r="P12" s="268">
        <f t="shared" si="0"/>
        <v>10</v>
      </c>
    </row>
    <row r="13" spans="1:16" s="254" customFormat="1" ht="13.5" thickBot="1">
      <c r="A13" s="61"/>
      <c r="B13" s="61"/>
      <c r="C13" s="61"/>
      <c r="D13" s="61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</row>
    <row r="14" spans="1:16" ht="13.5" thickBot="1">
      <c r="A14" s="645" t="s">
        <v>48</v>
      </c>
      <c r="B14" s="646"/>
      <c r="C14" s="646"/>
      <c r="D14" s="646"/>
      <c r="E14" s="646"/>
      <c r="F14" s="646"/>
      <c r="G14" s="647"/>
      <c r="H14" s="638" t="s">
        <v>6</v>
      </c>
      <c r="I14" s="639"/>
      <c r="J14" s="639"/>
      <c r="K14" s="639"/>
      <c r="L14" s="639"/>
      <c r="M14" s="639"/>
      <c r="N14" s="639"/>
      <c r="O14" s="639"/>
      <c r="P14" s="640"/>
    </row>
    <row r="15" spans="1:16" ht="13.5" thickBot="1">
      <c r="A15" s="454" t="s">
        <v>7</v>
      </c>
      <c r="B15" s="356" t="s">
        <v>49</v>
      </c>
      <c r="C15" s="261" t="s">
        <v>9</v>
      </c>
      <c r="D15" s="451"/>
      <c r="E15" s="650" t="s">
        <v>10</v>
      </c>
      <c r="F15" s="651"/>
      <c r="G15" s="652"/>
      <c r="H15" s="653" t="s">
        <v>11</v>
      </c>
      <c r="I15" s="651"/>
      <c r="J15" s="652"/>
      <c r="K15" s="650" t="s">
        <v>12</v>
      </c>
      <c r="L15" s="651"/>
      <c r="M15" s="652"/>
      <c r="N15" s="650" t="s">
        <v>13</v>
      </c>
      <c r="O15" s="651"/>
      <c r="P15" s="652"/>
    </row>
    <row r="16" spans="1:16" ht="13.5" thickBot="1">
      <c r="A16" s="363" t="s">
        <v>43</v>
      </c>
      <c r="B16" s="356"/>
      <c r="C16" s="261"/>
      <c r="D16" s="275"/>
      <c r="E16" s="241" t="s">
        <v>15</v>
      </c>
      <c r="F16" s="241" t="s">
        <v>16</v>
      </c>
      <c r="G16" s="241" t="s">
        <v>17</v>
      </c>
      <c r="H16" s="241" t="s">
        <v>15</v>
      </c>
      <c r="I16" s="241" t="s">
        <v>16</v>
      </c>
      <c r="J16" s="241" t="s">
        <v>17</v>
      </c>
      <c r="K16" s="241" t="s">
        <v>15</v>
      </c>
      <c r="L16" s="241" t="s">
        <v>16</v>
      </c>
      <c r="M16" s="241" t="s">
        <v>17</v>
      </c>
      <c r="N16" s="241" t="s">
        <v>15</v>
      </c>
      <c r="O16" s="241" t="s">
        <v>16</v>
      </c>
      <c r="P16" s="241" t="s">
        <v>17</v>
      </c>
    </row>
    <row r="17" spans="1:16" ht="12.75">
      <c r="A17" s="29" t="s">
        <v>56</v>
      </c>
      <c r="B17" s="30" t="s">
        <v>51</v>
      </c>
      <c r="C17" s="256" t="s">
        <v>20</v>
      </c>
      <c r="D17" s="41"/>
      <c r="E17" s="189">
        <v>0</v>
      </c>
      <c r="F17" s="38">
        <v>0</v>
      </c>
      <c r="G17" s="38">
        <f>SUM(E17:F17)</f>
        <v>0</v>
      </c>
      <c r="H17" s="38">
        <v>3</v>
      </c>
      <c r="I17" s="38">
        <v>2</v>
      </c>
      <c r="J17" s="38">
        <f>SUM(H17:I17)</f>
        <v>5</v>
      </c>
      <c r="K17" s="38">
        <v>0</v>
      </c>
      <c r="L17" s="38">
        <v>0</v>
      </c>
      <c r="M17" s="38">
        <f>SUM(K17:L17)</f>
        <v>0</v>
      </c>
      <c r="N17" s="47">
        <f aca="true" t="shared" si="1" ref="N17:O21">SUM(H17,K17)</f>
        <v>3</v>
      </c>
      <c r="O17" s="47">
        <f t="shared" si="1"/>
        <v>2</v>
      </c>
      <c r="P17" s="39">
        <f>SUM(N17:O17)</f>
        <v>5</v>
      </c>
    </row>
    <row r="18" spans="1:16" ht="12.75">
      <c r="A18" s="29" t="s">
        <v>57</v>
      </c>
      <c r="B18" s="30" t="s">
        <v>51</v>
      </c>
      <c r="C18" s="256" t="s">
        <v>20</v>
      </c>
      <c r="D18" s="41"/>
      <c r="E18" s="189">
        <v>0</v>
      </c>
      <c r="F18" s="38">
        <v>0</v>
      </c>
      <c r="G18" s="38">
        <f>SUM(E18:F18)</f>
        <v>0</v>
      </c>
      <c r="H18" s="38">
        <v>3</v>
      </c>
      <c r="I18" s="38">
        <v>1</v>
      </c>
      <c r="J18" s="38">
        <f>SUM(H18:I18)</f>
        <v>4</v>
      </c>
      <c r="K18" s="38">
        <v>0</v>
      </c>
      <c r="L18" s="38">
        <v>0</v>
      </c>
      <c r="M18" s="38">
        <f>SUM(K18:L18)</f>
        <v>0</v>
      </c>
      <c r="N18" s="47">
        <f t="shared" si="1"/>
        <v>3</v>
      </c>
      <c r="O18" s="47">
        <f t="shared" si="1"/>
        <v>1</v>
      </c>
      <c r="P18" s="39">
        <f>SUM(N18:O18)</f>
        <v>4</v>
      </c>
    </row>
    <row r="19" spans="1:16" ht="12.75">
      <c r="A19" s="29" t="s">
        <v>58</v>
      </c>
      <c r="B19" s="30" t="s">
        <v>51</v>
      </c>
      <c r="C19" s="256" t="s">
        <v>20</v>
      </c>
      <c r="D19" s="41"/>
      <c r="E19" s="189">
        <v>0</v>
      </c>
      <c r="F19" s="38">
        <v>0</v>
      </c>
      <c r="G19" s="38">
        <f>SUM(E19:F19)</f>
        <v>0</v>
      </c>
      <c r="H19" s="38">
        <v>2</v>
      </c>
      <c r="I19" s="38">
        <v>1</v>
      </c>
      <c r="J19" s="38">
        <f>SUM(H19:I19)</f>
        <v>3</v>
      </c>
      <c r="K19" s="38">
        <v>0</v>
      </c>
      <c r="L19" s="38">
        <v>0</v>
      </c>
      <c r="M19" s="38">
        <f>SUM(K19:L19)</f>
        <v>0</v>
      </c>
      <c r="N19" s="47">
        <f t="shared" si="1"/>
        <v>2</v>
      </c>
      <c r="O19" s="47">
        <f t="shared" si="1"/>
        <v>1</v>
      </c>
      <c r="P19" s="39">
        <f>SUM(N19:O19)</f>
        <v>3</v>
      </c>
    </row>
    <row r="20" spans="1:16" ht="12.75">
      <c r="A20" s="29" t="s">
        <v>59</v>
      </c>
      <c r="B20" s="30" t="s">
        <v>51</v>
      </c>
      <c r="C20" s="256" t="s">
        <v>20</v>
      </c>
      <c r="D20" s="41"/>
      <c r="E20" s="189">
        <v>0</v>
      </c>
      <c r="F20" s="38">
        <v>0</v>
      </c>
      <c r="G20" s="38">
        <f>SUM(E20:F20)</f>
        <v>0</v>
      </c>
      <c r="H20" s="38">
        <v>1</v>
      </c>
      <c r="I20" s="38">
        <v>1</v>
      </c>
      <c r="J20" s="38">
        <f>SUM(H20:I20)</f>
        <v>2</v>
      </c>
      <c r="K20" s="38">
        <v>0</v>
      </c>
      <c r="L20" s="38">
        <v>0</v>
      </c>
      <c r="M20" s="38">
        <f>SUM(K20:L20)</f>
        <v>0</v>
      </c>
      <c r="N20" s="47">
        <f t="shared" si="1"/>
        <v>1</v>
      </c>
      <c r="O20" s="47">
        <f t="shared" si="1"/>
        <v>1</v>
      </c>
      <c r="P20" s="96">
        <f>SUM(N20:O20)</f>
        <v>2</v>
      </c>
    </row>
    <row r="21" spans="1:16" s="6" customFormat="1" ht="13.5" thickBot="1">
      <c r="A21" s="29" t="s">
        <v>61</v>
      </c>
      <c r="B21" s="30" t="s">
        <v>51</v>
      </c>
      <c r="C21" s="256" t="s">
        <v>20</v>
      </c>
      <c r="D21" s="41"/>
      <c r="E21" s="189">
        <v>0</v>
      </c>
      <c r="F21" s="38">
        <v>0</v>
      </c>
      <c r="G21" s="38">
        <f>SUM(E21:F21)</f>
        <v>0</v>
      </c>
      <c r="H21" s="38">
        <v>4</v>
      </c>
      <c r="I21" s="38">
        <v>1</v>
      </c>
      <c r="J21" s="38">
        <f>SUM(H21:I21)</f>
        <v>5</v>
      </c>
      <c r="K21" s="38">
        <v>0</v>
      </c>
      <c r="L21" s="38">
        <v>0</v>
      </c>
      <c r="M21" s="38">
        <f>SUM(K21:L21)</f>
        <v>0</v>
      </c>
      <c r="N21" s="47">
        <f t="shared" si="1"/>
        <v>4</v>
      </c>
      <c r="O21" s="47">
        <f t="shared" si="1"/>
        <v>1</v>
      </c>
      <c r="P21" s="39">
        <f>SUM(N21:O21)</f>
        <v>5</v>
      </c>
    </row>
    <row r="22" spans="1:16" ht="13.5" thickBot="1">
      <c r="A22" s="641" t="s">
        <v>32</v>
      </c>
      <c r="B22" s="641"/>
      <c r="C22" s="641"/>
      <c r="D22" s="644"/>
      <c r="E22" s="273">
        <f aca="true" t="shared" si="2" ref="E22:P22">SUM(E17:E21)</f>
        <v>0</v>
      </c>
      <c r="F22" s="273">
        <f t="shared" si="2"/>
        <v>0</v>
      </c>
      <c r="G22" s="273">
        <f t="shared" si="2"/>
        <v>0</v>
      </c>
      <c r="H22" s="273">
        <f t="shared" si="2"/>
        <v>13</v>
      </c>
      <c r="I22" s="273">
        <f t="shared" si="2"/>
        <v>6</v>
      </c>
      <c r="J22" s="273">
        <f t="shared" si="2"/>
        <v>19</v>
      </c>
      <c r="K22" s="273">
        <f t="shared" si="2"/>
        <v>0</v>
      </c>
      <c r="L22" s="273">
        <f t="shared" si="2"/>
        <v>0</v>
      </c>
      <c r="M22" s="273">
        <f t="shared" si="2"/>
        <v>0</v>
      </c>
      <c r="N22" s="273">
        <f t="shared" si="2"/>
        <v>13</v>
      </c>
      <c r="O22" s="273">
        <f t="shared" si="2"/>
        <v>6</v>
      </c>
      <c r="P22" s="273">
        <f t="shared" si="2"/>
        <v>19</v>
      </c>
    </row>
    <row r="23" spans="1:16" ht="13.5" thickBot="1">
      <c r="A23" s="61"/>
      <c r="B23" s="61"/>
      <c r="C23" s="61"/>
      <c r="D23" s="61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ht="11.25" customHeight="1" thickBot="1">
      <c r="A24" s="645" t="s">
        <v>108</v>
      </c>
      <c r="B24" s="646"/>
      <c r="C24" s="646"/>
      <c r="D24" s="646"/>
      <c r="E24" s="646"/>
      <c r="F24" s="646"/>
      <c r="G24" s="646"/>
      <c r="H24" s="639" t="s">
        <v>6</v>
      </c>
      <c r="I24" s="639"/>
      <c r="J24" s="639"/>
      <c r="K24" s="639"/>
      <c r="L24" s="639"/>
      <c r="M24" s="639"/>
      <c r="N24" s="639"/>
      <c r="O24" s="639"/>
      <c r="P24" s="640"/>
    </row>
    <row r="25" spans="1:16" ht="13.5" thickBot="1">
      <c r="A25" s="357" t="s">
        <v>7</v>
      </c>
      <c r="B25" s="358" t="s">
        <v>49</v>
      </c>
      <c r="C25" s="357" t="s">
        <v>9</v>
      </c>
      <c r="D25" s="294"/>
      <c r="E25" s="670" t="s">
        <v>10</v>
      </c>
      <c r="F25" s="670"/>
      <c r="G25" s="670"/>
      <c r="H25" s="671" t="s">
        <v>11</v>
      </c>
      <c r="I25" s="670"/>
      <c r="J25" s="670"/>
      <c r="K25" s="670" t="s">
        <v>12</v>
      </c>
      <c r="L25" s="670"/>
      <c r="M25" s="670"/>
      <c r="N25" s="670" t="s">
        <v>13</v>
      </c>
      <c r="O25" s="670"/>
      <c r="P25" s="670"/>
    </row>
    <row r="26" spans="1:16" s="235" customFormat="1" ht="15" customHeight="1" thickBot="1">
      <c r="A26" s="433" t="s">
        <v>43</v>
      </c>
      <c r="B26" s="356" t="s">
        <v>49</v>
      </c>
      <c r="C26" s="261" t="s">
        <v>9</v>
      </c>
      <c r="D26" s="197"/>
      <c r="E26" s="198" t="s">
        <v>15</v>
      </c>
      <c r="F26" s="1" t="s">
        <v>16</v>
      </c>
      <c r="G26" s="1" t="s">
        <v>17</v>
      </c>
      <c r="H26" s="1" t="s">
        <v>15</v>
      </c>
      <c r="I26" s="1" t="s">
        <v>16</v>
      </c>
      <c r="J26" s="1" t="s">
        <v>17</v>
      </c>
      <c r="K26" s="1" t="s">
        <v>15</v>
      </c>
      <c r="L26" s="1" t="s">
        <v>16</v>
      </c>
      <c r="M26" s="1" t="s">
        <v>17</v>
      </c>
      <c r="N26" s="1" t="s">
        <v>15</v>
      </c>
      <c r="O26" s="1" t="s">
        <v>16</v>
      </c>
      <c r="P26" s="2" t="s">
        <v>17</v>
      </c>
    </row>
    <row r="27" spans="1:16" ht="24.75" customHeight="1" thickBot="1">
      <c r="A27" s="440" t="s">
        <v>112</v>
      </c>
      <c r="B27" s="179" t="s">
        <v>80</v>
      </c>
      <c r="C27" s="102" t="s">
        <v>113</v>
      </c>
      <c r="D27" s="187"/>
      <c r="E27" s="199">
        <v>0</v>
      </c>
      <c r="F27" s="24">
        <v>0</v>
      </c>
      <c r="G27" s="103">
        <v>0</v>
      </c>
      <c r="H27" s="24">
        <v>3</v>
      </c>
      <c r="I27" s="24">
        <v>8</v>
      </c>
      <c r="J27" s="103">
        <f>SUM(H27:I27)</f>
        <v>11</v>
      </c>
      <c r="K27" s="24">
        <v>0</v>
      </c>
      <c r="L27" s="24">
        <v>0</v>
      </c>
      <c r="M27" s="103">
        <f>SUM(K27:L27)</f>
        <v>0</v>
      </c>
      <c r="N27" s="24">
        <f>SUM(H27,K27)</f>
        <v>3</v>
      </c>
      <c r="O27" s="24">
        <f>SUM(I27,L27)</f>
        <v>8</v>
      </c>
      <c r="P27" s="34">
        <f>SUM(N27:O27)</f>
        <v>11</v>
      </c>
    </row>
    <row r="28" spans="1:16" ht="13.5" thickBot="1">
      <c r="A28" s="659" t="s">
        <v>32</v>
      </c>
      <c r="B28" s="659"/>
      <c r="C28" s="659"/>
      <c r="D28" s="616"/>
      <c r="E28" s="159">
        <f>SUM(E27:E27)</f>
        <v>0</v>
      </c>
      <c r="F28" s="159">
        <f aca="true" t="shared" si="3" ref="F28:N28">SUM(F27:F27)</f>
        <v>0</v>
      </c>
      <c r="G28" s="159">
        <f t="shared" si="3"/>
        <v>0</v>
      </c>
      <c r="H28" s="159">
        <f t="shared" si="3"/>
        <v>3</v>
      </c>
      <c r="I28" s="159">
        <f t="shared" si="3"/>
        <v>8</v>
      </c>
      <c r="J28" s="159">
        <f t="shared" si="3"/>
        <v>11</v>
      </c>
      <c r="K28" s="159">
        <f>SUM(K27:K27)</f>
        <v>0</v>
      </c>
      <c r="L28" s="159">
        <f t="shared" si="3"/>
        <v>0</v>
      </c>
      <c r="M28" s="159">
        <f t="shared" si="3"/>
        <v>0</v>
      </c>
      <c r="N28" s="159">
        <f t="shared" si="3"/>
        <v>3</v>
      </c>
      <c r="O28" s="159">
        <f>SUM(O27:O27)</f>
        <v>8</v>
      </c>
      <c r="P28" s="159">
        <f>SUM(P27:P27)</f>
        <v>11</v>
      </c>
    </row>
    <row r="29" spans="1:16" s="254" customFormat="1" ht="15.75" thickBot="1">
      <c r="A29" s="148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spans="1:16" s="6" customFormat="1" ht="13.5" thickBot="1">
      <c r="A30" s="675" t="s">
        <v>151</v>
      </c>
      <c r="B30" s="675"/>
      <c r="C30" s="675"/>
      <c r="D30" s="675"/>
      <c r="E30" s="54">
        <f aca="true" t="shared" si="4" ref="E30:P30">E12+E22+E28</f>
        <v>0</v>
      </c>
      <c r="F30" s="54">
        <f t="shared" si="4"/>
        <v>0</v>
      </c>
      <c r="G30" s="54">
        <f t="shared" si="4"/>
        <v>0</v>
      </c>
      <c r="H30" s="54">
        <f t="shared" si="4"/>
        <v>16</v>
      </c>
      <c r="I30" s="54">
        <f t="shared" si="4"/>
        <v>14</v>
      </c>
      <c r="J30" s="54">
        <f t="shared" si="4"/>
        <v>30</v>
      </c>
      <c r="K30" s="54">
        <f t="shared" si="4"/>
        <v>4</v>
      </c>
      <c r="L30" s="54">
        <f t="shared" si="4"/>
        <v>6</v>
      </c>
      <c r="M30" s="54">
        <f t="shared" si="4"/>
        <v>10</v>
      </c>
      <c r="N30" s="54">
        <f t="shared" si="4"/>
        <v>20</v>
      </c>
      <c r="O30" s="54">
        <f t="shared" si="4"/>
        <v>20</v>
      </c>
      <c r="P30" s="54">
        <f t="shared" si="4"/>
        <v>40</v>
      </c>
    </row>
    <row r="31" spans="1:16" s="6" customFormat="1" ht="12.75">
      <c r="A31" s="56"/>
      <c r="B31" s="56"/>
      <c r="C31" s="56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s="6" customFormat="1" ht="20.25">
      <c r="A32" s="628" t="s">
        <v>187</v>
      </c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</row>
    <row r="33" spans="1:16" ht="13.5" thickBot="1">
      <c r="A33" s="56"/>
      <c r="B33" s="56"/>
      <c r="C33" s="56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3.5" thickBot="1">
      <c r="A34" s="629" t="s">
        <v>128</v>
      </c>
      <c r="B34" s="629"/>
      <c r="C34" s="629"/>
      <c r="D34" s="629"/>
      <c r="E34" s="629"/>
      <c r="F34" s="629"/>
      <c r="G34" s="629"/>
      <c r="H34" s="660" t="s">
        <v>6</v>
      </c>
      <c r="I34" s="660"/>
      <c r="J34" s="660"/>
      <c r="K34" s="660"/>
      <c r="L34" s="660"/>
      <c r="M34" s="660"/>
      <c r="N34" s="660"/>
      <c r="O34" s="660"/>
      <c r="P34" s="660"/>
    </row>
    <row r="35" spans="1:16" s="118" customFormat="1" ht="13.5" thickBot="1">
      <c r="A35" s="156" t="s">
        <v>7</v>
      </c>
      <c r="B35" s="356" t="s">
        <v>49</v>
      </c>
      <c r="C35" s="261" t="s">
        <v>9</v>
      </c>
      <c r="D35" s="261"/>
      <c r="E35" s="636" t="s">
        <v>10</v>
      </c>
      <c r="F35" s="636"/>
      <c r="G35" s="636"/>
      <c r="H35" s="637" t="s">
        <v>11</v>
      </c>
      <c r="I35" s="636"/>
      <c r="J35" s="636"/>
      <c r="K35" s="636" t="s">
        <v>12</v>
      </c>
      <c r="L35" s="636"/>
      <c r="M35" s="636"/>
      <c r="N35" s="636" t="s">
        <v>13</v>
      </c>
      <c r="O35" s="636"/>
      <c r="P35" s="636"/>
    </row>
    <row r="36" spans="1:16" s="118" customFormat="1" ht="13.5" thickBot="1">
      <c r="A36" s="151" t="s">
        <v>43</v>
      </c>
      <c r="B36" s="152"/>
      <c r="C36" s="152"/>
      <c r="D36" s="152"/>
      <c r="E36" s="208" t="s">
        <v>15</v>
      </c>
      <c r="F36" s="208" t="s">
        <v>16</v>
      </c>
      <c r="G36" s="208" t="s">
        <v>17</v>
      </c>
      <c r="H36" s="208" t="s">
        <v>15</v>
      </c>
      <c r="I36" s="208" t="s">
        <v>16</v>
      </c>
      <c r="J36" s="208" t="s">
        <v>17</v>
      </c>
      <c r="K36" s="208" t="s">
        <v>15</v>
      </c>
      <c r="L36" s="208" t="s">
        <v>16</v>
      </c>
      <c r="M36" s="208" t="s">
        <v>17</v>
      </c>
      <c r="N36" s="208" t="s">
        <v>15</v>
      </c>
      <c r="O36" s="208" t="s">
        <v>16</v>
      </c>
      <c r="P36" s="208" t="s">
        <v>17</v>
      </c>
    </row>
    <row r="37" spans="1:16" s="118" customFormat="1" ht="16.5" customHeight="1" thickBot="1">
      <c r="A37" s="140" t="s">
        <v>203</v>
      </c>
      <c r="B37" s="174" t="s">
        <v>204</v>
      </c>
      <c r="C37" s="4" t="s">
        <v>113</v>
      </c>
      <c r="D37" s="231"/>
      <c r="E37" s="232">
        <v>2</v>
      </c>
      <c r="F37" s="72">
        <v>2</v>
      </c>
      <c r="G37" s="233">
        <f>SUM(E37:F37)</f>
        <v>4</v>
      </c>
      <c r="H37" s="72">
        <v>2</v>
      </c>
      <c r="I37" s="72">
        <v>2</v>
      </c>
      <c r="J37" s="233">
        <f>SUM(H37:I37)</f>
        <v>4</v>
      </c>
      <c r="K37" s="72">
        <v>0</v>
      </c>
      <c r="L37" s="72">
        <v>0</v>
      </c>
      <c r="M37" s="233">
        <f>SUM(K37:L37)</f>
        <v>0</v>
      </c>
      <c r="N37" s="72">
        <f>SUM(H37,K37)</f>
        <v>2</v>
      </c>
      <c r="O37" s="234">
        <f>SUM(I37,L37)</f>
        <v>2</v>
      </c>
      <c r="P37" s="95">
        <f>SUM(N37:O37)</f>
        <v>4</v>
      </c>
    </row>
    <row r="38" spans="1:16" ht="13.5" thickBot="1">
      <c r="A38" s="659" t="s">
        <v>32</v>
      </c>
      <c r="B38" s="659"/>
      <c r="C38" s="659"/>
      <c r="D38" s="659"/>
      <c r="E38" s="176">
        <f>E37</f>
        <v>2</v>
      </c>
      <c r="F38" s="176">
        <f aca="true" t="shared" si="5" ref="F38:P39">F37</f>
        <v>2</v>
      </c>
      <c r="G38" s="176">
        <f t="shared" si="5"/>
        <v>4</v>
      </c>
      <c r="H38" s="176">
        <f t="shared" si="5"/>
        <v>2</v>
      </c>
      <c r="I38" s="176">
        <f t="shared" si="5"/>
        <v>2</v>
      </c>
      <c r="J38" s="176">
        <f t="shared" si="5"/>
        <v>4</v>
      </c>
      <c r="K38" s="176">
        <f t="shared" si="5"/>
        <v>0</v>
      </c>
      <c r="L38" s="176">
        <f t="shared" si="5"/>
        <v>0</v>
      </c>
      <c r="M38" s="176">
        <f t="shared" si="5"/>
        <v>0</v>
      </c>
      <c r="N38" s="176">
        <f t="shared" si="5"/>
        <v>2</v>
      </c>
      <c r="O38" s="176">
        <f t="shared" si="5"/>
        <v>2</v>
      </c>
      <c r="P38" s="176">
        <f t="shared" si="5"/>
        <v>4</v>
      </c>
    </row>
    <row r="39" spans="1:16" ht="13.5" thickBot="1">
      <c r="A39" s="675" t="s">
        <v>47</v>
      </c>
      <c r="B39" s="675"/>
      <c r="C39" s="675"/>
      <c r="D39" s="675"/>
      <c r="E39" s="219">
        <f>E38</f>
        <v>2</v>
      </c>
      <c r="F39" s="219">
        <f t="shared" si="5"/>
        <v>2</v>
      </c>
      <c r="G39" s="219">
        <f t="shared" si="5"/>
        <v>4</v>
      </c>
      <c r="H39" s="219">
        <f t="shared" si="5"/>
        <v>2</v>
      </c>
      <c r="I39" s="219">
        <f t="shared" si="5"/>
        <v>2</v>
      </c>
      <c r="J39" s="219">
        <f t="shared" si="5"/>
        <v>4</v>
      </c>
      <c r="K39" s="219">
        <f t="shared" si="5"/>
        <v>0</v>
      </c>
      <c r="L39" s="219">
        <f t="shared" si="5"/>
        <v>0</v>
      </c>
      <c r="M39" s="219">
        <f t="shared" si="5"/>
        <v>0</v>
      </c>
      <c r="N39" s="219">
        <f t="shared" si="5"/>
        <v>2</v>
      </c>
      <c r="O39" s="219">
        <f t="shared" si="5"/>
        <v>2</v>
      </c>
      <c r="P39" s="219">
        <f t="shared" si="5"/>
        <v>4</v>
      </c>
    </row>
    <row r="40" spans="1:16" ht="13.5" thickBot="1">
      <c r="A40" s="56"/>
      <c r="B40" s="56"/>
      <c r="C40" s="56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3.5" thickBot="1">
      <c r="A41" s="641" t="s">
        <v>152</v>
      </c>
      <c r="B41" s="641"/>
      <c r="C41" s="641"/>
      <c r="D41" s="641"/>
      <c r="E41" s="54">
        <f>E39</f>
        <v>2</v>
      </c>
      <c r="F41" s="54">
        <f aca="true" t="shared" si="6" ref="F41:P41">F39</f>
        <v>2</v>
      </c>
      <c r="G41" s="54">
        <f t="shared" si="6"/>
        <v>4</v>
      </c>
      <c r="H41" s="54">
        <f t="shared" si="6"/>
        <v>2</v>
      </c>
      <c r="I41" s="54">
        <f t="shared" si="6"/>
        <v>2</v>
      </c>
      <c r="J41" s="54">
        <f t="shared" si="6"/>
        <v>4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2</v>
      </c>
      <c r="O41" s="54">
        <f t="shared" si="6"/>
        <v>2</v>
      </c>
      <c r="P41" s="54">
        <f t="shared" si="6"/>
        <v>4</v>
      </c>
    </row>
    <row r="42" spans="1:16" s="6" customFormat="1" ht="13.5" thickBot="1">
      <c r="A42" s="61"/>
      <c r="B42" s="61"/>
      <c r="C42" s="61"/>
      <c r="D42" s="61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3.5" thickBot="1">
      <c r="A43" s="644" t="s">
        <v>151</v>
      </c>
      <c r="B43" s="674"/>
      <c r="C43" s="674"/>
      <c r="D43" s="678"/>
      <c r="E43" s="54">
        <f aca="true" t="shared" si="7" ref="E43:P43">SUM(E30)</f>
        <v>0</v>
      </c>
      <c r="F43" s="54">
        <f t="shared" si="7"/>
        <v>0</v>
      </c>
      <c r="G43" s="54">
        <f t="shared" si="7"/>
        <v>0</v>
      </c>
      <c r="H43" s="54">
        <f t="shared" si="7"/>
        <v>16</v>
      </c>
      <c r="I43" s="54">
        <f t="shared" si="7"/>
        <v>14</v>
      </c>
      <c r="J43" s="54">
        <f t="shared" si="7"/>
        <v>30</v>
      </c>
      <c r="K43" s="54">
        <f t="shared" si="7"/>
        <v>4</v>
      </c>
      <c r="L43" s="54">
        <f t="shared" si="7"/>
        <v>6</v>
      </c>
      <c r="M43" s="54">
        <f t="shared" si="7"/>
        <v>10</v>
      </c>
      <c r="N43" s="54">
        <f t="shared" si="7"/>
        <v>20</v>
      </c>
      <c r="O43" s="54">
        <f t="shared" si="7"/>
        <v>20</v>
      </c>
      <c r="P43" s="54">
        <f t="shared" si="7"/>
        <v>40</v>
      </c>
    </row>
    <row r="44" spans="1:16" ht="13.5" thickBot="1">
      <c r="A44" s="644" t="s">
        <v>152</v>
      </c>
      <c r="B44" s="674"/>
      <c r="C44" s="674"/>
      <c r="D44" s="678"/>
      <c r="E44" s="54">
        <f aca="true" t="shared" si="8" ref="E44:P44">SUM(E41)</f>
        <v>2</v>
      </c>
      <c r="F44" s="54">
        <f t="shared" si="8"/>
        <v>2</v>
      </c>
      <c r="G44" s="54">
        <f t="shared" si="8"/>
        <v>4</v>
      </c>
      <c r="H44" s="54">
        <f t="shared" si="8"/>
        <v>2</v>
      </c>
      <c r="I44" s="54">
        <f t="shared" si="8"/>
        <v>2</v>
      </c>
      <c r="J44" s="54">
        <f t="shared" si="8"/>
        <v>4</v>
      </c>
      <c r="K44" s="54">
        <f t="shared" si="8"/>
        <v>0</v>
      </c>
      <c r="L44" s="54">
        <f t="shared" si="8"/>
        <v>0</v>
      </c>
      <c r="M44" s="54">
        <f t="shared" si="8"/>
        <v>0</v>
      </c>
      <c r="N44" s="54">
        <f t="shared" si="8"/>
        <v>2</v>
      </c>
      <c r="O44" s="54">
        <f t="shared" si="8"/>
        <v>2</v>
      </c>
      <c r="P44" s="54">
        <f t="shared" si="8"/>
        <v>4</v>
      </c>
    </row>
    <row r="45" spans="1:16" ht="13.5" thickBot="1">
      <c r="A45" s="61"/>
      <c r="B45" s="61"/>
      <c r="C45" s="61"/>
      <c r="D45" s="61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5.75" thickBot="1">
      <c r="A46" s="679" t="s">
        <v>260</v>
      </c>
      <c r="B46" s="680"/>
      <c r="C46" s="680"/>
      <c r="D46" s="681"/>
      <c r="E46" s="54">
        <f aca="true" t="shared" si="9" ref="E46:P46">SUM(E43+E44)</f>
        <v>2</v>
      </c>
      <c r="F46" s="54">
        <f t="shared" si="9"/>
        <v>2</v>
      </c>
      <c r="G46" s="54">
        <f t="shared" si="9"/>
        <v>4</v>
      </c>
      <c r="H46" s="54">
        <f t="shared" si="9"/>
        <v>18</v>
      </c>
      <c r="I46" s="54">
        <f t="shared" si="9"/>
        <v>16</v>
      </c>
      <c r="J46" s="54">
        <f t="shared" si="9"/>
        <v>34</v>
      </c>
      <c r="K46" s="54">
        <f t="shared" si="9"/>
        <v>4</v>
      </c>
      <c r="L46" s="54">
        <f t="shared" si="9"/>
        <v>6</v>
      </c>
      <c r="M46" s="54">
        <f t="shared" si="9"/>
        <v>10</v>
      </c>
      <c r="N46" s="54">
        <f t="shared" si="9"/>
        <v>22</v>
      </c>
      <c r="O46" s="54">
        <f t="shared" si="9"/>
        <v>22</v>
      </c>
      <c r="P46" s="54">
        <f t="shared" si="9"/>
        <v>44</v>
      </c>
    </row>
  </sheetData>
  <sheetProtection/>
  <mergeCells count="38">
    <mergeCell ref="A4:P4"/>
    <mergeCell ref="A1:P1"/>
    <mergeCell ref="A5:P5"/>
    <mergeCell ref="A7:G7"/>
    <mergeCell ref="H7:P7"/>
    <mergeCell ref="E8:G8"/>
    <mergeCell ref="H8:J8"/>
    <mergeCell ref="K8:M8"/>
    <mergeCell ref="N8:P8"/>
    <mergeCell ref="E15:G15"/>
    <mergeCell ref="H15:J15"/>
    <mergeCell ref="K15:M15"/>
    <mergeCell ref="N15:P15"/>
    <mergeCell ref="A22:D22"/>
    <mergeCell ref="A12:C12"/>
    <mergeCell ref="A14:G14"/>
    <mergeCell ref="H14:P14"/>
    <mergeCell ref="A30:D30"/>
    <mergeCell ref="A32:P32"/>
    <mergeCell ref="A28:D28"/>
    <mergeCell ref="A24:G24"/>
    <mergeCell ref="H24:P24"/>
    <mergeCell ref="E25:G25"/>
    <mergeCell ref="H25:J25"/>
    <mergeCell ref="K25:M25"/>
    <mergeCell ref="N25:P25"/>
    <mergeCell ref="A34:G34"/>
    <mergeCell ref="H34:P34"/>
    <mergeCell ref="E35:G35"/>
    <mergeCell ref="H35:J35"/>
    <mergeCell ref="K35:M35"/>
    <mergeCell ref="N35:P35"/>
    <mergeCell ref="A38:D38"/>
    <mergeCell ref="A39:D39"/>
    <mergeCell ref="A41:D41"/>
    <mergeCell ref="A43:D43"/>
    <mergeCell ref="A44:D44"/>
    <mergeCell ref="A46:D46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44"/>
  <sheetViews>
    <sheetView zoomScalePageLayoutView="0" workbookViewId="0" topLeftCell="A76">
      <selection activeCell="I92" sqref="I92"/>
    </sheetView>
  </sheetViews>
  <sheetFormatPr defaultColWidth="11.421875" defaultRowHeight="12.75"/>
  <cols>
    <col min="1" max="1" width="26.7109375" style="148" customWidth="1"/>
    <col min="2" max="2" width="37.8515625" style="236" customWidth="1"/>
    <col min="3" max="3" width="12.00390625" style="236" customWidth="1"/>
    <col min="4" max="4" width="1.8515625" style="236" hidden="1" customWidth="1"/>
    <col min="5" max="16" width="6.28125" style="236" customWidth="1"/>
    <col min="17" max="53" width="11.421875" style="235" customWidth="1"/>
    <col min="54" max="16384" width="11.421875" style="236" customWidth="1"/>
  </cols>
  <sheetData>
    <row r="1" spans="1:16" ht="18.75" customHeight="1">
      <c r="A1" s="619" t="s">
        <v>164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5">
      <c r="A2" s="76" t="s">
        <v>193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0.25">
      <c r="A3" s="628" t="s">
        <v>219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</row>
    <row r="4" spans="1:16" ht="20.25" customHeight="1">
      <c r="A4" s="628" t="s">
        <v>180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6" ht="4.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3.5" thickBot="1">
      <c r="A6" s="629" t="s">
        <v>5</v>
      </c>
      <c r="B6" s="629"/>
      <c r="C6" s="629"/>
      <c r="D6" s="629"/>
      <c r="E6" s="629"/>
      <c r="F6" s="629"/>
      <c r="G6" s="629"/>
      <c r="H6" s="630" t="s">
        <v>6</v>
      </c>
      <c r="I6" s="630"/>
      <c r="J6" s="630"/>
      <c r="K6" s="630"/>
      <c r="L6" s="630"/>
      <c r="M6" s="630"/>
      <c r="N6" s="630"/>
      <c r="O6" s="630"/>
      <c r="P6" s="630"/>
    </row>
    <row r="7" spans="1:16" ht="13.5" thickBot="1">
      <c r="A7" s="261" t="s">
        <v>7</v>
      </c>
      <c r="B7" s="356" t="s">
        <v>49</v>
      </c>
      <c r="C7" s="261" t="s">
        <v>9</v>
      </c>
      <c r="D7" s="239"/>
      <c r="E7" s="636" t="s">
        <v>10</v>
      </c>
      <c r="F7" s="636"/>
      <c r="G7" s="636"/>
      <c r="H7" s="637" t="s">
        <v>11</v>
      </c>
      <c r="I7" s="636"/>
      <c r="J7" s="636"/>
      <c r="K7" s="636" t="s">
        <v>12</v>
      </c>
      <c r="L7" s="636"/>
      <c r="M7" s="636"/>
      <c r="N7" s="636" t="s">
        <v>13</v>
      </c>
      <c r="O7" s="636"/>
      <c r="P7" s="636"/>
    </row>
    <row r="8" spans="1:53" s="254" customFormat="1" ht="13.5" thickBot="1">
      <c r="A8" s="430" t="s">
        <v>33</v>
      </c>
      <c r="B8" s="431"/>
      <c r="C8" s="430"/>
      <c r="D8" s="251"/>
      <c r="E8" s="252" t="s">
        <v>15</v>
      </c>
      <c r="F8" s="252" t="s">
        <v>16</v>
      </c>
      <c r="G8" s="222" t="s">
        <v>17</v>
      </c>
      <c r="H8" s="252" t="s">
        <v>15</v>
      </c>
      <c r="I8" s="252" t="s">
        <v>16</v>
      </c>
      <c r="J8" s="252" t="s">
        <v>17</v>
      </c>
      <c r="K8" s="252" t="s">
        <v>15</v>
      </c>
      <c r="L8" s="252" t="s">
        <v>16</v>
      </c>
      <c r="M8" s="252" t="s">
        <v>17</v>
      </c>
      <c r="N8" s="241" t="s">
        <v>15</v>
      </c>
      <c r="O8" s="241" t="s">
        <v>16</v>
      </c>
      <c r="P8" s="252" t="s">
        <v>17</v>
      </c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</row>
    <row r="9" spans="1:53" s="249" customFormat="1" ht="12.75">
      <c r="A9" s="440" t="s">
        <v>96</v>
      </c>
      <c r="B9" s="370" t="s">
        <v>19</v>
      </c>
      <c r="C9" s="371" t="s">
        <v>20</v>
      </c>
      <c r="D9" s="372"/>
      <c r="E9" s="188">
        <v>0</v>
      </c>
      <c r="F9" s="373">
        <v>0</v>
      </c>
      <c r="G9" s="300">
        <f>SUM(E9:F9)</f>
        <v>0</v>
      </c>
      <c r="H9" s="300">
        <v>0</v>
      </c>
      <c r="I9" s="300">
        <v>0</v>
      </c>
      <c r="J9" s="300">
        <f aca="true" t="shared" si="0" ref="J9:J22">SUM(H9:I9)</f>
        <v>0</v>
      </c>
      <c r="K9" s="300">
        <v>1</v>
      </c>
      <c r="L9" s="300">
        <v>0</v>
      </c>
      <c r="M9" s="300">
        <f aca="true" t="shared" si="1" ref="M9:M22">SUM(K9:L9)</f>
        <v>1</v>
      </c>
      <c r="N9" s="47">
        <f>SUM(H9,K9)</f>
        <v>1</v>
      </c>
      <c r="O9" s="47">
        <f>SUM(I9,L9)</f>
        <v>0</v>
      </c>
      <c r="P9" s="34">
        <f>SUM(N9:O9)</f>
        <v>1</v>
      </c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</row>
    <row r="10" spans="1:53" s="249" customFormat="1" ht="12.75">
      <c r="A10" s="29" t="s">
        <v>35</v>
      </c>
      <c r="B10" s="256" t="s">
        <v>19</v>
      </c>
      <c r="C10" s="221" t="s">
        <v>20</v>
      </c>
      <c r="D10" s="257"/>
      <c r="E10" s="374">
        <v>0</v>
      </c>
      <c r="F10" s="375">
        <v>0</v>
      </c>
      <c r="G10" s="38">
        <f aca="true" t="shared" si="2" ref="G10:G22">SUM(E10:F10)</f>
        <v>0</v>
      </c>
      <c r="H10" s="38">
        <v>0</v>
      </c>
      <c r="I10" s="38">
        <v>0</v>
      </c>
      <c r="J10" s="38">
        <f t="shared" si="0"/>
        <v>0</v>
      </c>
      <c r="K10" s="38">
        <v>0</v>
      </c>
      <c r="L10" s="38">
        <v>1</v>
      </c>
      <c r="M10" s="38">
        <f t="shared" si="1"/>
        <v>1</v>
      </c>
      <c r="N10" s="47">
        <f aca="true" t="shared" si="3" ref="N10:O22">SUM(H10,K10)</f>
        <v>0</v>
      </c>
      <c r="O10" s="47">
        <f t="shared" si="3"/>
        <v>1</v>
      </c>
      <c r="P10" s="39">
        <f>SUM(N10:O10)</f>
        <v>1</v>
      </c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</row>
    <row r="11" spans="1:53" s="249" customFormat="1" ht="12.75">
      <c r="A11" s="29" t="s">
        <v>36</v>
      </c>
      <c r="B11" s="256" t="s">
        <v>19</v>
      </c>
      <c r="C11" s="221" t="s">
        <v>20</v>
      </c>
      <c r="D11" s="257"/>
      <c r="E11" s="374">
        <v>0</v>
      </c>
      <c r="F11" s="375">
        <v>0</v>
      </c>
      <c r="G11" s="38">
        <f t="shared" si="2"/>
        <v>0</v>
      </c>
      <c r="H11" s="38">
        <v>0</v>
      </c>
      <c r="I11" s="38">
        <v>0</v>
      </c>
      <c r="J11" s="38">
        <f t="shared" si="0"/>
        <v>0</v>
      </c>
      <c r="K11" s="38">
        <v>11</v>
      </c>
      <c r="L11" s="38">
        <v>11</v>
      </c>
      <c r="M11" s="38">
        <f t="shared" si="1"/>
        <v>22</v>
      </c>
      <c r="N11" s="47">
        <f t="shared" si="3"/>
        <v>11</v>
      </c>
      <c r="O11" s="47">
        <f t="shared" si="3"/>
        <v>11</v>
      </c>
      <c r="P11" s="39">
        <f aca="true" t="shared" si="4" ref="P11:P20">SUM(N11:O11)</f>
        <v>22</v>
      </c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</row>
    <row r="12" spans="1:53" s="249" customFormat="1" ht="12.75">
      <c r="A12" s="29" t="s">
        <v>97</v>
      </c>
      <c r="B12" s="256" t="s">
        <v>19</v>
      </c>
      <c r="C12" s="221" t="s">
        <v>20</v>
      </c>
      <c r="D12" s="257"/>
      <c r="E12" s="374">
        <v>0</v>
      </c>
      <c r="F12" s="375">
        <v>0</v>
      </c>
      <c r="G12" s="38">
        <f t="shared" si="2"/>
        <v>0</v>
      </c>
      <c r="H12" s="38">
        <v>0</v>
      </c>
      <c r="I12" s="38">
        <v>0</v>
      </c>
      <c r="J12" s="38">
        <f t="shared" si="0"/>
        <v>0</v>
      </c>
      <c r="K12" s="38">
        <v>9</v>
      </c>
      <c r="L12" s="38">
        <v>18</v>
      </c>
      <c r="M12" s="38">
        <f t="shared" si="1"/>
        <v>27</v>
      </c>
      <c r="N12" s="47">
        <f t="shared" si="3"/>
        <v>9</v>
      </c>
      <c r="O12" s="47">
        <f t="shared" si="3"/>
        <v>18</v>
      </c>
      <c r="P12" s="39">
        <f t="shared" si="4"/>
        <v>27</v>
      </c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</row>
    <row r="13" spans="1:53" s="249" customFormat="1" ht="12.75">
      <c r="A13" s="29" t="s">
        <v>37</v>
      </c>
      <c r="B13" s="256" t="s">
        <v>19</v>
      </c>
      <c r="C13" s="221" t="s">
        <v>20</v>
      </c>
      <c r="D13" s="257"/>
      <c r="E13" s="189">
        <v>0</v>
      </c>
      <c r="F13" s="38">
        <v>0</v>
      </c>
      <c r="G13" s="38">
        <f t="shared" si="2"/>
        <v>0</v>
      </c>
      <c r="H13" s="38">
        <v>0</v>
      </c>
      <c r="I13" s="38">
        <v>0</v>
      </c>
      <c r="J13" s="38">
        <f t="shared" si="0"/>
        <v>0</v>
      </c>
      <c r="K13" s="38">
        <v>0</v>
      </c>
      <c r="L13" s="38">
        <v>0</v>
      </c>
      <c r="M13" s="38">
        <f t="shared" si="1"/>
        <v>0</v>
      </c>
      <c r="N13" s="47">
        <f t="shared" si="3"/>
        <v>0</v>
      </c>
      <c r="O13" s="47">
        <f t="shared" si="3"/>
        <v>0</v>
      </c>
      <c r="P13" s="39">
        <f t="shared" si="4"/>
        <v>0</v>
      </c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</row>
    <row r="14" spans="1:53" s="249" customFormat="1" ht="12.75">
      <c r="A14" s="29" t="s">
        <v>38</v>
      </c>
      <c r="B14" s="256" t="s">
        <v>19</v>
      </c>
      <c r="C14" s="221" t="s">
        <v>20</v>
      </c>
      <c r="D14" s="257"/>
      <c r="E14" s="189">
        <v>0</v>
      </c>
      <c r="F14" s="38">
        <v>0</v>
      </c>
      <c r="G14" s="38">
        <f>SUM(E14:F14)</f>
        <v>0</v>
      </c>
      <c r="H14" s="38">
        <v>7</v>
      </c>
      <c r="I14" s="38">
        <v>13</v>
      </c>
      <c r="J14" s="38">
        <f>SUM(H14:I14)</f>
        <v>20</v>
      </c>
      <c r="K14" s="38">
        <v>0</v>
      </c>
      <c r="L14" s="38">
        <v>0</v>
      </c>
      <c r="M14" s="38">
        <f>SUM(K14:L14)</f>
        <v>0</v>
      </c>
      <c r="N14" s="47">
        <f t="shared" si="3"/>
        <v>7</v>
      </c>
      <c r="O14" s="47">
        <f t="shared" si="3"/>
        <v>13</v>
      </c>
      <c r="P14" s="39">
        <f>SUM(N14:O14)</f>
        <v>20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</row>
    <row r="15" spans="1:53" s="249" customFormat="1" ht="12.75">
      <c r="A15" s="29" t="s">
        <v>194</v>
      </c>
      <c r="B15" s="256" t="s">
        <v>19</v>
      </c>
      <c r="C15" s="221" t="s">
        <v>20</v>
      </c>
      <c r="D15" s="257"/>
      <c r="E15" s="189">
        <v>0</v>
      </c>
      <c r="F15" s="38">
        <v>0</v>
      </c>
      <c r="G15" s="38">
        <f>SUM(E15:F15)</f>
        <v>0</v>
      </c>
      <c r="H15" s="38">
        <v>13</v>
      </c>
      <c r="I15" s="38">
        <v>7</v>
      </c>
      <c r="J15" s="38">
        <f>SUM(H15:I15)</f>
        <v>20</v>
      </c>
      <c r="K15" s="38">
        <v>0</v>
      </c>
      <c r="L15" s="38">
        <v>0</v>
      </c>
      <c r="M15" s="38">
        <f>SUM(K15:L15)</f>
        <v>0</v>
      </c>
      <c r="N15" s="47">
        <f t="shared" si="3"/>
        <v>13</v>
      </c>
      <c r="O15" s="47">
        <f t="shared" si="3"/>
        <v>7</v>
      </c>
      <c r="P15" s="39">
        <f>SUM(N15:O15)</f>
        <v>20</v>
      </c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</row>
    <row r="16" spans="1:53" s="258" customFormat="1" ht="18.75" customHeight="1">
      <c r="A16" s="446" t="s">
        <v>206</v>
      </c>
      <c r="B16" s="256" t="s">
        <v>26</v>
      </c>
      <c r="C16" s="221" t="s">
        <v>20</v>
      </c>
      <c r="D16" s="257"/>
      <c r="E16" s="189">
        <v>0</v>
      </c>
      <c r="F16" s="38">
        <v>0</v>
      </c>
      <c r="G16" s="38">
        <f t="shared" si="2"/>
        <v>0</v>
      </c>
      <c r="H16" s="38">
        <v>5</v>
      </c>
      <c r="I16" s="38">
        <v>4</v>
      </c>
      <c r="J16" s="38">
        <f t="shared" si="0"/>
        <v>9</v>
      </c>
      <c r="K16" s="38">
        <v>6</v>
      </c>
      <c r="L16" s="38">
        <v>3</v>
      </c>
      <c r="M16" s="38">
        <f t="shared" si="1"/>
        <v>9</v>
      </c>
      <c r="N16" s="47">
        <f>SUM(H16,K16)</f>
        <v>11</v>
      </c>
      <c r="O16" s="47">
        <f t="shared" si="3"/>
        <v>7</v>
      </c>
      <c r="P16" s="39">
        <f t="shared" si="4"/>
        <v>18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s="249" customFormat="1" ht="12.75" customHeight="1">
      <c r="A17" s="29" t="s">
        <v>40</v>
      </c>
      <c r="B17" s="256" t="s">
        <v>26</v>
      </c>
      <c r="C17" s="221" t="s">
        <v>20</v>
      </c>
      <c r="D17" s="257"/>
      <c r="E17" s="189">
        <v>0</v>
      </c>
      <c r="F17" s="38">
        <v>0</v>
      </c>
      <c r="G17" s="38">
        <f t="shared" si="2"/>
        <v>0</v>
      </c>
      <c r="H17" s="38">
        <v>0</v>
      </c>
      <c r="I17" s="38">
        <v>0</v>
      </c>
      <c r="J17" s="38">
        <f t="shared" si="0"/>
        <v>0</v>
      </c>
      <c r="K17" s="38">
        <v>1</v>
      </c>
      <c r="L17" s="38">
        <v>0</v>
      </c>
      <c r="M17" s="38">
        <f t="shared" si="1"/>
        <v>1</v>
      </c>
      <c r="N17" s="47">
        <f t="shared" si="3"/>
        <v>1</v>
      </c>
      <c r="O17" s="47">
        <f t="shared" si="3"/>
        <v>0</v>
      </c>
      <c r="P17" s="39">
        <f t="shared" si="4"/>
        <v>1</v>
      </c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</row>
    <row r="18" spans="1:53" s="249" customFormat="1" ht="12.75">
      <c r="A18" s="29" t="s">
        <v>41</v>
      </c>
      <c r="B18" s="256" t="s">
        <v>26</v>
      </c>
      <c r="C18" s="221" t="s">
        <v>20</v>
      </c>
      <c r="D18" s="257"/>
      <c r="E18" s="189">
        <v>0</v>
      </c>
      <c r="F18" s="38">
        <v>0</v>
      </c>
      <c r="G18" s="38">
        <f t="shared" si="2"/>
        <v>0</v>
      </c>
      <c r="H18" s="38">
        <v>0</v>
      </c>
      <c r="I18" s="38">
        <v>0</v>
      </c>
      <c r="J18" s="38">
        <f t="shared" si="0"/>
        <v>0</v>
      </c>
      <c r="K18" s="38">
        <v>37</v>
      </c>
      <c r="L18" s="38">
        <v>9</v>
      </c>
      <c r="M18" s="38">
        <f t="shared" si="1"/>
        <v>46</v>
      </c>
      <c r="N18" s="47">
        <f t="shared" si="3"/>
        <v>37</v>
      </c>
      <c r="O18" s="47">
        <f t="shared" si="3"/>
        <v>9</v>
      </c>
      <c r="P18" s="39">
        <f t="shared" si="4"/>
        <v>46</v>
      </c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</row>
    <row r="19" spans="1:53" s="527" customFormat="1" ht="12.75">
      <c r="A19" s="29" t="s">
        <v>42</v>
      </c>
      <c r="B19" s="256" t="s">
        <v>26</v>
      </c>
      <c r="C19" s="221" t="s">
        <v>20</v>
      </c>
      <c r="D19" s="257"/>
      <c r="E19" s="189">
        <v>0</v>
      </c>
      <c r="F19" s="38">
        <v>0</v>
      </c>
      <c r="G19" s="38">
        <f t="shared" si="2"/>
        <v>0</v>
      </c>
      <c r="H19" s="38">
        <v>0</v>
      </c>
      <c r="I19" s="38">
        <v>0</v>
      </c>
      <c r="J19" s="38">
        <f t="shared" si="0"/>
        <v>0</v>
      </c>
      <c r="K19" s="38">
        <v>8</v>
      </c>
      <c r="L19" s="38">
        <v>2</v>
      </c>
      <c r="M19" s="38">
        <f t="shared" si="1"/>
        <v>10</v>
      </c>
      <c r="N19" s="47">
        <f t="shared" si="3"/>
        <v>8</v>
      </c>
      <c r="O19" s="47">
        <f t="shared" si="3"/>
        <v>2</v>
      </c>
      <c r="P19" s="39">
        <f t="shared" si="4"/>
        <v>10</v>
      </c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</row>
    <row r="20" spans="1:16" s="248" customFormat="1" ht="12.75">
      <c r="A20" s="29" t="s">
        <v>215</v>
      </c>
      <c r="B20" s="256" t="s">
        <v>216</v>
      </c>
      <c r="C20" s="221" t="s">
        <v>20</v>
      </c>
      <c r="D20" s="257"/>
      <c r="E20" s="189">
        <v>0</v>
      </c>
      <c r="F20" s="38">
        <v>0</v>
      </c>
      <c r="G20" s="38">
        <f t="shared" si="2"/>
        <v>0</v>
      </c>
      <c r="H20" s="38">
        <v>0</v>
      </c>
      <c r="I20" s="38">
        <v>0</v>
      </c>
      <c r="J20" s="38">
        <f t="shared" si="0"/>
        <v>0</v>
      </c>
      <c r="K20" s="38">
        <v>5</v>
      </c>
      <c r="L20" s="38">
        <v>4</v>
      </c>
      <c r="M20" s="38">
        <f t="shared" si="1"/>
        <v>9</v>
      </c>
      <c r="N20" s="47">
        <f t="shared" si="3"/>
        <v>5</v>
      </c>
      <c r="O20" s="47">
        <f>SUM(I20,L20)</f>
        <v>4</v>
      </c>
      <c r="P20" s="39">
        <f t="shared" si="4"/>
        <v>9</v>
      </c>
    </row>
    <row r="21" spans="1:53" s="249" customFormat="1" ht="12.75">
      <c r="A21" s="29" t="s">
        <v>170</v>
      </c>
      <c r="B21" s="256" t="s">
        <v>249</v>
      </c>
      <c r="C21" s="221" t="s">
        <v>20</v>
      </c>
      <c r="D21" s="257"/>
      <c r="E21" s="189">
        <v>0</v>
      </c>
      <c r="F21" s="38">
        <v>0</v>
      </c>
      <c r="G21" s="38">
        <f>SUM(E21:F21)</f>
        <v>0</v>
      </c>
      <c r="H21" s="38">
        <v>2</v>
      </c>
      <c r="I21" s="38">
        <v>2</v>
      </c>
      <c r="J21" s="38">
        <f t="shared" si="0"/>
        <v>4</v>
      </c>
      <c r="K21" s="38">
        <v>2</v>
      </c>
      <c r="L21" s="38">
        <v>1</v>
      </c>
      <c r="M21" s="38">
        <f t="shared" si="1"/>
        <v>3</v>
      </c>
      <c r="N21" s="47">
        <f t="shared" si="3"/>
        <v>4</v>
      </c>
      <c r="O21" s="47">
        <f t="shared" si="3"/>
        <v>3</v>
      </c>
      <c r="P21" s="96">
        <f>SUM(N21:O21)</f>
        <v>7</v>
      </c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</row>
    <row r="22" spans="1:53" s="249" customFormat="1" ht="14.25" customHeight="1" thickBot="1">
      <c r="A22" s="23" t="s">
        <v>171</v>
      </c>
      <c r="B22" s="256" t="s">
        <v>249</v>
      </c>
      <c r="C22" s="376" t="s">
        <v>20</v>
      </c>
      <c r="D22" s="377"/>
      <c r="E22" s="378">
        <v>0</v>
      </c>
      <c r="F22" s="230">
        <v>0</v>
      </c>
      <c r="G22" s="35">
        <f t="shared" si="2"/>
        <v>0</v>
      </c>
      <c r="H22" s="105">
        <v>3</v>
      </c>
      <c r="I22" s="105">
        <v>5</v>
      </c>
      <c r="J22" s="105">
        <f t="shared" si="0"/>
        <v>8</v>
      </c>
      <c r="K22" s="105">
        <v>5</v>
      </c>
      <c r="L22" s="105">
        <v>2</v>
      </c>
      <c r="M22" s="35">
        <f t="shared" si="1"/>
        <v>7</v>
      </c>
      <c r="N22" s="47">
        <f t="shared" si="3"/>
        <v>8</v>
      </c>
      <c r="O22" s="47">
        <f>SUM(I22,L22)</f>
        <v>7</v>
      </c>
      <c r="P22" s="96">
        <f>SUM(N22:O22)</f>
        <v>15</v>
      </c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</row>
    <row r="23" spans="1:53" s="254" customFormat="1" ht="13.5" thickBot="1">
      <c r="A23" s="642" t="s">
        <v>32</v>
      </c>
      <c r="B23" s="642"/>
      <c r="C23" s="642"/>
      <c r="D23" s="642"/>
      <c r="E23" s="154">
        <f>SUM(E9:E22)</f>
        <v>0</v>
      </c>
      <c r="F23" s="154">
        <f aca="true" t="shared" si="5" ref="F23:P23">SUM(F9:F22)</f>
        <v>0</v>
      </c>
      <c r="G23" s="154">
        <f t="shared" si="5"/>
        <v>0</v>
      </c>
      <c r="H23" s="154">
        <f t="shared" si="5"/>
        <v>30</v>
      </c>
      <c r="I23" s="154">
        <f t="shared" si="5"/>
        <v>31</v>
      </c>
      <c r="J23" s="154">
        <f t="shared" si="5"/>
        <v>61</v>
      </c>
      <c r="K23" s="154">
        <f t="shared" si="5"/>
        <v>85</v>
      </c>
      <c r="L23" s="154">
        <f t="shared" si="5"/>
        <v>51</v>
      </c>
      <c r="M23" s="154">
        <f t="shared" si="5"/>
        <v>136</v>
      </c>
      <c r="N23" s="154">
        <f t="shared" si="5"/>
        <v>115</v>
      </c>
      <c r="O23" s="154">
        <f t="shared" si="5"/>
        <v>82</v>
      </c>
      <c r="P23" s="154">
        <f t="shared" si="5"/>
        <v>197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</row>
    <row r="24" spans="1:53" s="254" customFormat="1" ht="12.75">
      <c r="A24" s="119"/>
      <c r="B24" s="379"/>
      <c r="C24" s="119"/>
      <c r="D24" s="11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</row>
    <row r="25" spans="1:16" s="235" customFormat="1" ht="13.5" thickBot="1">
      <c r="A25" s="63"/>
      <c r="B25" s="63"/>
      <c r="C25" s="63"/>
      <c r="D25" s="63"/>
      <c r="E25" s="64"/>
      <c r="F25" s="64"/>
      <c r="G25" s="64"/>
      <c r="H25" s="334"/>
      <c r="I25" s="334"/>
      <c r="J25" s="64"/>
      <c r="K25" s="334"/>
      <c r="L25" s="334"/>
      <c r="M25" s="334"/>
      <c r="N25" s="334"/>
      <c r="O25" s="334"/>
      <c r="P25" s="334"/>
    </row>
    <row r="26" spans="1:16" ht="13.5" thickBot="1">
      <c r="A26" s="645" t="s">
        <v>48</v>
      </c>
      <c r="B26" s="646"/>
      <c r="C26" s="646"/>
      <c r="D26" s="646"/>
      <c r="E26" s="646"/>
      <c r="F26" s="646"/>
      <c r="G26" s="647"/>
      <c r="H26" s="638" t="s">
        <v>6</v>
      </c>
      <c r="I26" s="639"/>
      <c r="J26" s="639"/>
      <c r="K26" s="639"/>
      <c r="L26" s="639"/>
      <c r="M26" s="639"/>
      <c r="N26" s="639"/>
      <c r="O26" s="639"/>
      <c r="P26" s="640"/>
    </row>
    <row r="27" spans="1:16" ht="13.5" thickBot="1">
      <c r="A27" s="454" t="s">
        <v>7</v>
      </c>
      <c r="B27" s="356" t="s">
        <v>49</v>
      </c>
      <c r="C27" s="261" t="s">
        <v>9</v>
      </c>
      <c r="D27" s="451"/>
      <c r="E27" s="650" t="s">
        <v>10</v>
      </c>
      <c r="F27" s="651"/>
      <c r="G27" s="652"/>
      <c r="H27" s="653" t="s">
        <v>11</v>
      </c>
      <c r="I27" s="651"/>
      <c r="J27" s="652"/>
      <c r="K27" s="650" t="s">
        <v>12</v>
      </c>
      <c r="L27" s="651"/>
      <c r="M27" s="652"/>
      <c r="N27" s="650" t="s">
        <v>13</v>
      </c>
      <c r="O27" s="651"/>
      <c r="P27" s="652"/>
    </row>
    <row r="28" spans="1:16" ht="13.5" thickBot="1">
      <c r="A28" s="156" t="s">
        <v>33</v>
      </c>
      <c r="B28" s="356" t="s">
        <v>49</v>
      </c>
      <c r="C28" s="261" t="s">
        <v>9</v>
      </c>
      <c r="D28" s="410"/>
      <c r="E28" s="208" t="s">
        <v>15</v>
      </c>
      <c r="F28" s="208" t="s">
        <v>16</v>
      </c>
      <c r="G28" s="208" t="s">
        <v>17</v>
      </c>
      <c r="H28" s="208" t="s">
        <v>15</v>
      </c>
      <c r="I28" s="208" t="s">
        <v>16</v>
      </c>
      <c r="J28" s="208" t="s">
        <v>17</v>
      </c>
      <c r="K28" s="208" t="s">
        <v>15</v>
      </c>
      <c r="L28" s="208" t="s">
        <v>16</v>
      </c>
      <c r="M28" s="208" t="s">
        <v>17</v>
      </c>
      <c r="N28" s="153" t="s">
        <v>15</v>
      </c>
      <c r="O28" s="153" t="s">
        <v>16</v>
      </c>
      <c r="P28" s="208" t="s">
        <v>17</v>
      </c>
    </row>
    <row r="29" spans="1:16" ht="12.75">
      <c r="A29" s="449" t="s">
        <v>181</v>
      </c>
      <c r="B29" s="209" t="s">
        <v>51</v>
      </c>
      <c r="C29" s="210" t="s">
        <v>20</v>
      </c>
      <c r="D29" s="41"/>
      <c r="E29" s="188">
        <v>0</v>
      </c>
      <c r="F29" s="103">
        <v>0</v>
      </c>
      <c r="G29" s="103">
        <f>SUM(E29:F29)</f>
        <v>0</v>
      </c>
      <c r="H29" s="103">
        <v>0</v>
      </c>
      <c r="I29" s="103">
        <v>0</v>
      </c>
      <c r="J29" s="103">
        <f>SUM(H29:I29)</f>
        <v>0</v>
      </c>
      <c r="K29" s="24">
        <v>0</v>
      </c>
      <c r="L29" s="24">
        <v>0</v>
      </c>
      <c r="M29" s="103">
        <f>SUM(K29:L29)</f>
        <v>0</v>
      </c>
      <c r="N29" s="47">
        <f>SUM(H29,K29)</f>
        <v>0</v>
      </c>
      <c r="O29" s="47">
        <f>SUM(I29,L29)</f>
        <v>0</v>
      </c>
      <c r="P29" s="34">
        <f>SUM(N29:O29)</f>
        <v>0</v>
      </c>
    </row>
    <row r="30" spans="1:53" s="6" customFormat="1" ht="26.25" customHeight="1" thickBot="1">
      <c r="A30" s="435" t="s">
        <v>221</v>
      </c>
      <c r="B30" s="360" t="s">
        <v>53</v>
      </c>
      <c r="C30" s="361" t="s">
        <v>20</v>
      </c>
      <c r="D30" s="9"/>
      <c r="E30" s="364">
        <v>0</v>
      </c>
      <c r="F30" s="306">
        <v>0</v>
      </c>
      <c r="G30" s="230">
        <f>SUM(E30:F30)</f>
        <v>0</v>
      </c>
      <c r="H30" s="365">
        <v>0</v>
      </c>
      <c r="I30" s="365">
        <v>0</v>
      </c>
      <c r="J30" s="230">
        <f>SUM(H30:I30)</f>
        <v>0</v>
      </c>
      <c r="K30" s="365">
        <v>8</v>
      </c>
      <c r="L30" s="365">
        <v>7</v>
      </c>
      <c r="M30" s="230">
        <f>SUM(K30:L30)</f>
        <v>15</v>
      </c>
      <c r="N30" s="47">
        <f>SUM(H30,K30)</f>
        <v>8</v>
      </c>
      <c r="O30" s="47">
        <f>SUM(I30,L30)</f>
        <v>7</v>
      </c>
      <c r="P30" s="366">
        <f>SUM(N30:O30)</f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</row>
    <row r="31" spans="1:16" ht="13.5" thickBot="1">
      <c r="A31" s="686" t="s">
        <v>32</v>
      </c>
      <c r="B31" s="687"/>
      <c r="C31" s="687"/>
      <c r="D31" s="688"/>
      <c r="E31" s="580">
        <f>SUM(E29:E30)</f>
        <v>0</v>
      </c>
      <c r="F31" s="580">
        <f aca="true" t="shared" si="6" ref="F31:P31">SUM(F29:F30)</f>
        <v>0</v>
      </c>
      <c r="G31" s="580">
        <f t="shared" si="6"/>
        <v>0</v>
      </c>
      <c r="H31" s="580">
        <f t="shared" si="6"/>
        <v>0</v>
      </c>
      <c r="I31" s="580">
        <f t="shared" si="6"/>
        <v>0</v>
      </c>
      <c r="J31" s="580">
        <f t="shared" si="6"/>
        <v>0</v>
      </c>
      <c r="K31" s="580">
        <f t="shared" si="6"/>
        <v>8</v>
      </c>
      <c r="L31" s="580">
        <f t="shared" si="6"/>
        <v>7</v>
      </c>
      <c r="M31" s="580">
        <f t="shared" si="6"/>
        <v>15</v>
      </c>
      <c r="N31" s="580">
        <f t="shared" si="6"/>
        <v>8</v>
      </c>
      <c r="O31" s="580">
        <f t="shared" si="6"/>
        <v>7</v>
      </c>
      <c r="P31" s="159">
        <f t="shared" si="6"/>
        <v>15</v>
      </c>
    </row>
    <row r="32" ht="15.75" thickBot="1">
      <c r="A32" s="76"/>
    </row>
    <row r="33" spans="1:16" ht="13.5" thickBot="1">
      <c r="A33" s="629" t="s">
        <v>65</v>
      </c>
      <c r="B33" s="629"/>
      <c r="C33" s="629"/>
      <c r="D33" s="629"/>
      <c r="E33" s="629"/>
      <c r="F33" s="629"/>
      <c r="G33" s="629"/>
      <c r="H33" s="630" t="s">
        <v>6</v>
      </c>
      <c r="I33" s="630"/>
      <c r="J33" s="630"/>
      <c r="K33" s="630"/>
      <c r="L33" s="630"/>
      <c r="M33" s="630"/>
      <c r="N33" s="630"/>
      <c r="O33" s="630"/>
      <c r="P33" s="630"/>
    </row>
    <row r="34" spans="1:16" ht="13.5" thickBot="1">
      <c r="A34" s="261" t="s">
        <v>7</v>
      </c>
      <c r="B34" s="356" t="s">
        <v>49</v>
      </c>
      <c r="C34" s="261" t="s">
        <v>9</v>
      </c>
      <c r="D34" s="239"/>
      <c r="E34" s="636" t="s">
        <v>10</v>
      </c>
      <c r="F34" s="636"/>
      <c r="G34" s="636"/>
      <c r="H34" s="637" t="s">
        <v>11</v>
      </c>
      <c r="I34" s="636"/>
      <c r="J34" s="636"/>
      <c r="K34" s="636" t="s">
        <v>12</v>
      </c>
      <c r="L34" s="636"/>
      <c r="M34" s="636"/>
      <c r="N34" s="636" t="s">
        <v>13</v>
      </c>
      <c r="O34" s="636"/>
      <c r="P34" s="636"/>
    </row>
    <row r="35" spans="1:53" s="6" customFormat="1" ht="20.25" customHeight="1" thickBot="1">
      <c r="A35" s="156" t="s">
        <v>33</v>
      </c>
      <c r="B35" s="356" t="s">
        <v>49</v>
      </c>
      <c r="C35" s="261" t="s">
        <v>9</v>
      </c>
      <c r="D35" s="181"/>
      <c r="E35" s="153" t="s">
        <v>15</v>
      </c>
      <c r="F35" s="153" t="s">
        <v>16</v>
      </c>
      <c r="G35" s="153" t="s">
        <v>17</v>
      </c>
      <c r="H35" s="153" t="s">
        <v>15</v>
      </c>
      <c r="I35" s="153" t="s">
        <v>16</v>
      </c>
      <c r="J35" s="153" t="s">
        <v>17</v>
      </c>
      <c r="K35" s="153" t="s">
        <v>15</v>
      </c>
      <c r="L35" s="153" t="s">
        <v>16</v>
      </c>
      <c r="M35" s="153" t="s">
        <v>17</v>
      </c>
      <c r="N35" s="153" t="s">
        <v>15</v>
      </c>
      <c r="O35" s="153" t="s">
        <v>16</v>
      </c>
      <c r="P35" s="153" t="s">
        <v>17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</row>
    <row r="36" spans="1:53" s="6" customFormat="1" ht="20.25" customHeight="1">
      <c r="A36" s="445" t="s">
        <v>76</v>
      </c>
      <c r="B36" s="179" t="s">
        <v>70</v>
      </c>
      <c r="C36" s="425" t="s">
        <v>67</v>
      </c>
      <c r="D36" s="423"/>
      <c r="E36" s="216">
        <v>0</v>
      </c>
      <c r="F36" s="304">
        <v>0</v>
      </c>
      <c r="G36" s="305">
        <f>SUM(E36:F36)</f>
        <v>0</v>
      </c>
      <c r="H36" s="103">
        <v>7</v>
      </c>
      <c r="I36" s="105">
        <v>4</v>
      </c>
      <c r="J36" s="98">
        <f>SUM(H36:I36)</f>
        <v>11</v>
      </c>
      <c r="K36" s="106">
        <v>9</v>
      </c>
      <c r="L36" s="106">
        <v>4</v>
      </c>
      <c r="M36" s="307">
        <f>SUM(K36:L36)</f>
        <v>13</v>
      </c>
      <c r="N36" s="47">
        <f aca="true" t="shared" si="7" ref="N36:O40">SUM(H36,K36)</f>
        <v>16</v>
      </c>
      <c r="O36" s="47">
        <f t="shared" si="7"/>
        <v>8</v>
      </c>
      <c r="P36" s="217">
        <f>SUM(N36:O36)</f>
        <v>24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</row>
    <row r="37" spans="1:16" ht="22.5">
      <c r="A37" s="446" t="s">
        <v>201</v>
      </c>
      <c r="B37" s="30" t="s">
        <v>202</v>
      </c>
      <c r="C37" s="426" t="s">
        <v>67</v>
      </c>
      <c r="D37" s="424"/>
      <c r="E37" s="189">
        <v>0</v>
      </c>
      <c r="F37" s="301">
        <v>0</v>
      </c>
      <c r="G37" s="38">
        <f>SUM(E37:F37)</f>
        <v>0</v>
      </c>
      <c r="H37" s="38">
        <v>1</v>
      </c>
      <c r="I37" s="38">
        <v>7</v>
      </c>
      <c r="J37" s="98">
        <f>SUM(H37:I37)</f>
        <v>8</v>
      </c>
      <c r="K37" s="48">
        <v>0</v>
      </c>
      <c r="L37" s="48">
        <v>0</v>
      </c>
      <c r="M37" s="307">
        <f>SUM(K37:L37)</f>
        <v>0</v>
      </c>
      <c r="N37" s="47">
        <f t="shared" si="7"/>
        <v>1</v>
      </c>
      <c r="O37" s="47">
        <f t="shared" si="7"/>
        <v>7</v>
      </c>
      <c r="P37" s="39">
        <f>SUM(N37:O37)</f>
        <v>8</v>
      </c>
    </row>
    <row r="38" spans="1:16" ht="13.5" customHeight="1">
      <c r="A38" s="447" t="s">
        <v>64</v>
      </c>
      <c r="B38" s="59" t="s">
        <v>202</v>
      </c>
      <c r="C38" s="426" t="s">
        <v>67</v>
      </c>
      <c r="D38" s="424"/>
      <c r="E38" s="189">
        <v>0</v>
      </c>
      <c r="F38" s="420">
        <v>0</v>
      </c>
      <c r="G38" s="98">
        <f>SUM(E38:F38)</f>
        <v>0</v>
      </c>
      <c r="H38" s="98">
        <v>0</v>
      </c>
      <c r="I38" s="98">
        <v>0</v>
      </c>
      <c r="J38" s="98">
        <f>SUM(H38:I38)</f>
        <v>0</v>
      </c>
      <c r="K38" s="407">
        <v>0</v>
      </c>
      <c r="L38" s="407">
        <v>0</v>
      </c>
      <c r="M38" s="307">
        <f>SUM(K38:L38)</f>
        <v>0</v>
      </c>
      <c r="N38" s="47">
        <f t="shared" si="7"/>
        <v>0</v>
      </c>
      <c r="O38" s="47">
        <f t="shared" si="7"/>
        <v>0</v>
      </c>
      <c r="P38" s="39">
        <f>SUM(N38:O38)</f>
        <v>0</v>
      </c>
    </row>
    <row r="39" spans="1:16" ht="13.5" customHeight="1" thickBot="1">
      <c r="A39" s="29" t="s">
        <v>77</v>
      </c>
      <c r="B39" s="30" t="s">
        <v>71</v>
      </c>
      <c r="C39" s="426" t="s">
        <v>67</v>
      </c>
      <c r="D39" s="419"/>
      <c r="E39" s="422">
        <v>0</v>
      </c>
      <c r="F39" s="43">
        <v>0</v>
      </c>
      <c r="G39" s="38">
        <f>SUM(E39:F39)</f>
        <v>0</v>
      </c>
      <c r="H39" s="37">
        <v>0</v>
      </c>
      <c r="I39" s="37">
        <v>0</v>
      </c>
      <c r="J39" s="38">
        <f>SUM(H39:I39)</f>
        <v>0</v>
      </c>
      <c r="K39" s="37">
        <v>7</v>
      </c>
      <c r="L39" s="37">
        <v>12</v>
      </c>
      <c r="M39" s="48">
        <f>SUM(K39:L39)</f>
        <v>19</v>
      </c>
      <c r="N39" s="47">
        <f t="shared" si="7"/>
        <v>7</v>
      </c>
      <c r="O39" s="47">
        <f t="shared" si="7"/>
        <v>12</v>
      </c>
      <c r="P39" s="39">
        <f>SUM(N39:O39)</f>
        <v>19</v>
      </c>
    </row>
    <row r="40" spans="1:53" s="6" customFormat="1" ht="13.5" thickBot="1">
      <c r="A40" s="292" t="s">
        <v>74</v>
      </c>
      <c r="B40" s="44" t="s">
        <v>71</v>
      </c>
      <c r="C40" s="529" t="s">
        <v>67</v>
      </c>
      <c r="D40" s="419"/>
      <c r="E40" s="112">
        <v>0</v>
      </c>
      <c r="F40" s="421">
        <v>0</v>
      </c>
      <c r="G40" s="109">
        <f>SUM(E40:F40)</f>
        <v>0</v>
      </c>
      <c r="H40" s="390">
        <v>7</v>
      </c>
      <c r="I40" s="45">
        <v>2</v>
      </c>
      <c r="J40" s="109">
        <f>SUM(H40:I40)</f>
        <v>9</v>
      </c>
      <c r="K40" s="45">
        <v>0</v>
      </c>
      <c r="L40" s="45">
        <v>0</v>
      </c>
      <c r="M40" s="530">
        <f>SUM(K40:L40)</f>
        <v>0</v>
      </c>
      <c r="N40" s="47">
        <f t="shared" si="7"/>
        <v>7</v>
      </c>
      <c r="O40" s="47">
        <f t="shared" si="7"/>
        <v>2</v>
      </c>
      <c r="P40" s="99">
        <f>SUM(N40:O40)</f>
        <v>9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</row>
    <row r="41" spans="1:16" ht="13.5" thickBot="1">
      <c r="A41" s="676" t="s">
        <v>32</v>
      </c>
      <c r="B41" s="676"/>
      <c r="C41" s="676"/>
      <c r="D41" s="676"/>
      <c r="E41" s="159">
        <f>SUM(E36:E40)</f>
        <v>0</v>
      </c>
      <c r="F41" s="159">
        <f aca="true" t="shared" si="8" ref="F41:P41">SUM(F36:F40)</f>
        <v>0</v>
      </c>
      <c r="G41" s="159">
        <f t="shared" si="8"/>
        <v>0</v>
      </c>
      <c r="H41" s="159">
        <f t="shared" si="8"/>
        <v>15</v>
      </c>
      <c r="I41" s="159">
        <f t="shared" si="8"/>
        <v>13</v>
      </c>
      <c r="J41" s="159">
        <f t="shared" si="8"/>
        <v>28</v>
      </c>
      <c r="K41" s="159">
        <f t="shared" si="8"/>
        <v>16</v>
      </c>
      <c r="L41" s="159">
        <f t="shared" si="8"/>
        <v>16</v>
      </c>
      <c r="M41" s="159">
        <f t="shared" si="8"/>
        <v>32</v>
      </c>
      <c r="N41" s="159">
        <f t="shared" si="8"/>
        <v>31</v>
      </c>
      <c r="O41" s="159">
        <f t="shared" si="8"/>
        <v>29</v>
      </c>
      <c r="P41" s="159">
        <f t="shared" si="8"/>
        <v>60</v>
      </c>
    </row>
    <row r="42" spans="1:16" ht="12.75" customHeight="1">
      <c r="A42" s="56"/>
      <c r="B42" s="56"/>
      <c r="C42" s="56"/>
      <c r="D42" s="5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.75">
      <c r="A43" s="56"/>
      <c r="B43" s="56"/>
      <c r="C43" s="56"/>
      <c r="D43" s="5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16" ht="12.75">
      <c r="A44" s="56"/>
      <c r="B44" s="56"/>
      <c r="C44" s="56"/>
      <c r="D44" s="5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</row>
    <row r="45" spans="1:16" ht="13.5" thickBot="1">
      <c r="A45" s="56"/>
      <c r="B45" s="56"/>
      <c r="C45" s="56"/>
      <c r="D45" s="5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1:16" ht="13.5" thickBot="1">
      <c r="A46" s="654" t="s">
        <v>81</v>
      </c>
      <c r="B46" s="654"/>
      <c r="C46" s="654"/>
      <c r="D46" s="654"/>
      <c r="E46" s="654"/>
      <c r="F46" s="654"/>
      <c r="G46" s="654"/>
      <c r="H46" s="655" t="s">
        <v>6</v>
      </c>
      <c r="I46" s="655"/>
      <c r="J46" s="655"/>
      <c r="K46" s="655"/>
      <c r="L46" s="655"/>
      <c r="M46" s="655"/>
      <c r="N46" s="655"/>
      <c r="O46" s="655"/>
      <c r="P46" s="655"/>
    </row>
    <row r="47" spans="1:16" ht="13.5" thickBot="1">
      <c r="A47" s="156" t="s">
        <v>7</v>
      </c>
      <c r="B47" s="432" t="s">
        <v>49</v>
      </c>
      <c r="C47" s="156" t="s">
        <v>9</v>
      </c>
      <c r="D47" s="152"/>
      <c r="E47" s="648" t="s">
        <v>10</v>
      </c>
      <c r="F47" s="648"/>
      <c r="G47" s="648"/>
      <c r="H47" s="649" t="s">
        <v>11</v>
      </c>
      <c r="I47" s="648"/>
      <c r="J47" s="648"/>
      <c r="K47" s="648" t="s">
        <v>12</v>
      </c>
      <c r="L47" s="648"/>
      <c r="M47" s="648"/>
      <c r="N47" s="648" t="s">
        <v>13</v>
      </c>
      <c r="O47" s="648"/>
      <c r="P47" s="648"/>
    </row>
    <row r="48" spans="1:53" s="6" customFormat="1" ht="12.75" customHeight="1" thickBot="1">
      <c r="A48" s="156" t="s">
        <v>33</v>
      </c>
      <c r="B48" s="432" t="s">
        <v>49</v>
      </c>
      <c r="C48" s="156" t="s">
        <v>9</v>
      </c>
      <c r="D48" s="152"/>
      <c r="E48" s="153" t="s">
        <v>15</v>
      </c>
      <c r="F48" s="153" t="s">
        <v>16</v>
      </c>
      <c r="G48" s="153" t="s">
        <v>17</v>
      </c>
      <c r="H48" s="153" t="s">
        <v>15</v>
      </c>
      <c r="I48" s="153" t="s">
        <v>16</v>
      </c>
      <c r="J48" s="153" t="s">
        <v>17</v>
      </c>
      <c r="K48" s="153" t="s">
        <v>15</v>
      </c>
      <c r="L48" s="153" t="s">
        <v>16</v>
      </c>
      <c r="M48" s="153" t="s">
        <v>17</v>
      </c>
      <c r="N48" s="153" t="s">
        <v>15</v>
      </c>
      <c r="O48" s="153" t="s">
        <v>16</v>
      </c>
      <c r="P48" s="153" t="s">
        <v>17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s="296" customFormat="1" ht="12.75" customHeight="1">
      <c r="A49" s="135" t="s">
        <v>95</v>
      </c>
      <c r="B49" s="283" t="s">
        <v>84</v>
      </c>
      <c r="C49" s="162" t="s">
        <v>83</v>
      </c>
      <c r="D49" s="163"/>
      <c r="E49" s="186">
        <v>0</v>
      </c>
      <c r="F49" s="36">
        <v>0</v>
      </c>
      <c r="G49" s="36">
        <f>SUM(E49:F49)</f>
        <v>0</v>
      </c>
      <c r="H49" s="36">
        <v>0</v>
      </c>
      <c r="I49" s="36">
        <v>0</v>
      </c>
      <c r="J49" s="36">
        <f>SUM(H49:I49)</f>
        <v>0</v>
      </c>
      <c r="K49" s="36">
        <v>0</v>
      </c>
      <c r="L49" s="36">
        <v>0</v>
      </c>
      <c r="M49" s="36">
        <f>SUM(K49:L49)</f>
        <v>0</v>
      </c>
      <c r="N49" s="36">
        <f>SUM(H49,K49)</f>
        <v>0</v>
      </c>
      <c r="O49" s="36">
        <f>SUM(I49,L49)</f>
        <v>0</v>
      </c>
      <c r="P49" s="108">
        <f aca="true" t="shared" si="9" ref="P49:P56">SUM(N49:O49)</f>
        <v>0</v>
      </c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</row>
    <row r="50" spans="1:16" ht="12.75">
      <c r="A50" s="135" t="s">
        <v>96</v>
      </c>
      <c r="B50" s="283" t="s">
        <v>84</v>
      </c>
      <c r="C50" s="162" t="s">
        <v>83</v>
      </c>
      <c r="D50" s="272"/>
      <c r="E50" s="186">
        <v>0</v>
      </c>
      <c r="F50" s="36">
        <v>0</v>
      </c>
      <c r="G50" s="36">
        <f>SUM(E50:F50)</f>
        <v>0</v>
      </c>
      <c r="H50" s="36">
        <v>0</v>
      </c>
      <c r="I50" s="36">
        <v>0</v>
      </c>
      <c r="J50" s="36">
        <f>SUM(H50:I50)</f>
        <v>0</v>
      </c>
      <c r="K50" s="36">
        <v>0</v>
      </c>
      <c r="L50" s="36">
        <v>0</v>
      </c>
      <c r="M50" s="36">
        <f>SUM(K50:L50)</f>
        <v>0</v>
      </c>
      <c r="N50" s="36">
        <f aca="true" t="shared" si="10" ref="N50:O57">SUM(H50,K50)</f>
        <v>0</v>
      </c>
      <c r="O50" s="36">
        <f t="shared" si="10"/>
        <v>0</v>
      </c>
      <c r="P50" s="108">
        <f t="shared" si="9"/>
        <v>0</v>
      </c>
    </row>
    <row r="51" spans="1:16" ht="12.75">
      <c r="A51" s="51" t="s">
        <v>97</v>
      </c>
      <c r="B51" s="283" t="s">
        <v>84</v>
      </c>
      <c r="C51" s="121" t="s">
        <v>83</v>
      </c>
      <c r="D51" s="272"/>
      <c r="E51" s="42">
        <v>0</v>
      </c>
      <c r="F51" s="43">
        <v>0</v>
      </c>
      <c r="G51" s="36">
        <f aca="true" t="shared" si="11" ref="G51:G57">SUM(E51:F51)</f>
        <v>0</v>
      </c>
      <c r="H51" s="37">
        <v>6</v>
      </c>
      <c r="I51" s="37">
        <v>7</v>
      </c>
      <c r="J51" s="36">
        <f aca="true" t="shared" si="12" ref="J51:J57">SUM(H51:I51)</f>
        <v>13</v>
      </c>
      <c r="K51" s="37">
        <v>4</v>
      </c>
      <c r="L51" s="37">
        <v>10</v>
      </c>
      <c r="M51" s="36">
        <f aca="true" t="shared" si="13" ref="M51:M57">SUM(K51:L51)</f>
        <v>14</v>
      </c>
      <c r="N51" s="36">
        <f t="shared" si="10"/>
        <v>10</v>
      </c>
      <c r="O51" s="36">
        <f t="shared" si="10"/>
        <v>17</v>
      </c>
      <c r="P51" s="108">
        <f t="shared" si="9"/>
        <v>27</v>
      </c>
    </row>
    <row r="52" spans="1:16" ht="12.75">
      <c r="A52" s="125" t="s">
        <v>34</v>
      </c>
      <c r="B52" s="283" t="s">
        <v>84</v>
      </c>
      <c r="C52" s="143" t="s">
        <v>83</v>
      </c>
      <c r="D52" s="272"/>
      <c r="E52" s="111">
        <v>0</v>
      </c>
      <c r="F52" s="112">
        <v>0</v>
      </c>
      <c r="G52" s="36">
        <f t="shared" si="11"/>
        <v>0</v>
      </c>
      <c r="H52" s="53">
        <v>0</v>
      </c>
      <c r="I52" s="53">
        <v>0</v>
      </c>
      <c r="J52" s="36">
        <f t="shared" si="12"/>
        <v>0</v>
      </c>
      <c r="K52" s="53">
        <v>0</v>
      </c>
      <c r="L52" s="53">
        <v>0</v>
      </c>
      <c r="M52" s="36">
        <f t="shared" si="13"/>
        <v>0</v>
      </c>
      <c r="N52" s="36">
        <f t="shared" si="10"/>
        <v>0</v>
      </c>
      <c r="O52" s="36">
        <f>SUM(I52,L52)</f>
        <v>0</v>
      </c>
      <c r="P52" s="108">
        <f t="shared" si="9"/>
        <v>0</v>
      </c>
    </row>
    <row r="53" spans="1:53" s="6" customFormat="1" ht="12.75">
      <c r="A53" s="51" t="s">
        <v>35</v>
      </c>
      <c r="B53" s="62" t="s">
        <v>86</v>
      </c>
      <c r="C53" s="121" t="s">
        <v>83</v>
      </c>
      <c r="D53" s="272"/>
      <c r="E53" s="42">
        <v>0</v>
      </c>
      <c r="F53" s="43">
        <v>0</v>
      </c>
      <c r="G53" s="36">
        <f t="shared" si="11"/>
        <v>0</v>
      </c>
      <c r="H53" s="37">
        <v>0</v>
      </c>
      <c r="I53" s="37">
        <v>0</v>
      </c>
      <c r="J53" s="36">
        <f t="shared" si="12"/>
        <v>0</v>
      </c>
      <c r="K53" s="37">
        <v>3</v>
      </c>
      <c r="L53" s="37">
        <v>7</v>
      </c>
      <c r="M53" s="36">
        <f t="shared" si="13"/>
        <v>10</v>
      </c>
      <c r="N53" s="36">
        <f t="shared" si="10"/>
        <v>3</v>
      </c>
      <c r="O53" s="36">
        <f t="shared" si="10"/>
        <v>7</v>
      </c>
      <c r="P53" s="108">
        <f t="shared" si="9"/>
        <v>10</v>
      </c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</row>
    <row r="54" spans="1:53" s="6" customFormat="1" ht="12.75">
      <c r="A54" s="51" t="s">
        <v>194</v>
      </c>
      <c r="B54" s="62" t="s">
        <v>195</v>
      </c>
      <c r="C54" s="121" t="s">
        <v>83</v>
      </c>
      <c r="D54" s="272"/>
      <c r="E54" s="42">
        <v>0</v>
      </c>
      <c r="F54" s="43">
        <v>0</v>
      </c>
      <c r="G54" s="36">
        <f t="shared" si="11"/>
        <v>0</v>
      </c>
      <c r="H54" s="37">
        <v>0</v>
      </c>
      <c r="I54" s="37">
        <v>0</v>
      </c>
      <c r="J54" s="36">
        <f t="shared" si="12"/>
        <v>0</v>
      </c>
      <c r="K54" s="37">
        <v>15</v>
      </c>
      <c r="L54" s="37">
        <v>0</v>
      </c>
      <c r="M54" s="36">
        <f t="shared" si="13"/>
        <v>15</v>
      </c>
      <c r="N54" s="36">
        <f t="shared" si="10"/>
        <v>15</v>
      </c>
      <c r="O54" s="36">
        <f t="shared" si="10"/>
        <v>0</v>
      </c>
      <c r="P54" s="108">
        <f t="shared" si="9"/>
        <v>15</v>
      </c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</row>
    <row r="55" spans="1:53" s="6" customFormat="1" ht="12.75">
      <c r="A55" s="444" t="s">
        <v>98</v>
      </c>
      <c r="B55" s="309" t="s">
        <v>92</v>
      </c>
      <c r="C55" s="310" t="s">
        <v>83</v>
      </c>
      <c r="D55" s="311"/>
      <c r="E55" s="319">
        <v>0</v>
      </c>
      <c r="F55" s="320">
        <v>0</v>
      </c>
      <c r="G55" s="36">
        <f t="shared" si="11"/>
        <v>0</v>
      </c>
      <c r="H55" s="314">
        <v>0</v>
      </c>
      <c r="I55" s="314">
        <v>0</v>
      </c>
      <c r="J55" s="36">
        <f t="shared" si="12"/>
        <v>0</v>
      </c>
      <c r="K55" s="314">
        <v>10</v>
      </c>
      <c r="L55" s="314">
        <v>12</v>
      </c>
      <c r="M55" s="36">
        <f t="shared" si="13"/>
        <v>22</v>
      </c>
      <c r="N55" s="36">
        <f>SUM(H55,K55)</f>
        <v>10</v>
      </c>
      <c r="O55" s="36">
        <f>SUM(I55,L55)</f>
        <v>12</v>
      </c>
      <c r="P55" s="108">
        <f t="shared" si="9"/>
        <v>22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</row>
    <row r="56" spans="1:53" s="296" customFormat="1" ht="12.75">
      <c r="A56" s="428" t="s">
        <v>221</v>
      </c>
      <c r="B56" s="429" t="s">
        <v>88</v>
      </c>
      <c r="C56" s="310" t="s">
        <v>89</v>
      </c>
      <c r="D56" s="311"/>
      <c r="E56" s="312">
        <v>0</v>
      </c>
      <c r="F56" s="313">
        <v>0</v>
      </c>
      <c r="G56" s="36">
        <f t="shared" si="11"/>
        <v>0</v>
      </c>
      <c r="H56" s="314">
        <v>0</v>
      </c>
      <c r="I56" s="314">
        <v>0</v>
      </c>
      <c r="J56" s="36">
        <f t="shared" si="12"/>
        <v>0</v>
      </c>
      <c r="K56" s="314">
        <v>7</v>
      </c>
      <c r="L56" s="314">
        <v>1</v>
      </c>
      <c r="M56" s="36">
        <f t="shared" si="13"/>
        <v>8</v>
      </c>
      <c r="N56" s="36">
        <f t="shared" si="10"/>
        <v>7</v>
      </c>
      <c r="O56" s="36">
        <f t="shared" si="10"/>
        <v>1</v>
      </c>
      <c r="P56" s="108">
        <f t="shared" si="9"/>
        <v>8</v>
      </c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</row>
    <row r="57" spans="1:16" ht="13.5" thickBot="1">
      <c r="A57" s="466" t="s">
        <v>99</v>
      </c>
      <c r="B57" s="465" t="s">
        <v>211</v>
      </c>
      <c r="C57" s="281" t="s">
        <v>83</v>
      </c>
      <c r="D57" s="282"/>
      <c r="E57" s="177">
        <v>0</v>
      </c>
      <c r="F57" s="178">
        <v>0</v>
      </c>
      <c r="G57" s="36">
        <f t="shared" si="11"/>
        <v>0</v>
      </c>
      <c r="H57" s="178">
        <v>0</v>
      </c>
      <c r="I57" s="178">
        <v>0</v>
      </c>
      <c r="J57" s="36">
        <f t="shared" si="12"/>
        <v>0</v>
      </c>
      <c r="K57" s="178">
        <v>0</v>
      </c>
      <c r="L57" s="178">
        <v>0</v>
      </c>
      <c r="M57" s="36">
        <f t="shared" si="13"/>
        <v>0</v>
      </c>
      <c r="N57" s="36">
        <f t="shared" si="10"/>
        <v>0</v>
      </c>
      <c r="O57" s="36">
        <f>SUM(I57,L57)</f>
        <v>0</v>
      </c>
      <c r="P57" s="108">
        <f>SUM(N57:O57)</f>
        <v>0</v>
      </c>
    </row>
    <row r="58" spans="1:53" s="6" customFormat="1" ht="13.5" thickBot="1">
      <c r="A58" s="659" t="s">
        <v>32</v>
      </c>
      <c r="B58" s="659"/>
      <c r="C58" s="659"/>
      <c r="D58" s="659"/>
      <c r="E58" s="159">
        <f>SUM(E49:E57)</f>
        <v>0</v>
      </c>
      <c r="F58" s="159">
        <f aca="true" t="shared" si="14" ref="F58:M58">SUM(F49:F57)</f>
        <v>0</v>
      </c>
      <c r="G58" s="159">
        <f>SUM(G49:G57)</f>
        <v>0</v>
      </c>
      <c r="H58" s="159">
        <f t="shared" si="14"/>
        <v>6</v>
      </c>
      <c r="I58" s="159">
        <f t="shared" si="14"/>
        <v>7</v>
      </c>
      <c r="J58" s="159">
        <f>SUM(J49:J57)</f>
        <v>13</v>
      </c>
      <c r="K58" s="159">
        <f t="shared" si="14"/>
        <v>39</v>
      </c>
      <c r="L58" s="159">
        <f>SUM(L49:L57)</f>
        <v>30</v>
      </c>
      <c r="M58" s="159">
        <f t="shared" si="14"/>
        <v>69</v>
      </c>
      <c r="N58" s="159">
        <f>SUM(N49:N57)</f>
        <v>45</v>
      </c>
      <c r="O58" s="159">
        <f>SUM(O49:O57)</f>
        <v>37</v>
      </c>
      <c r="P58" s="159">
        <f>SUM(P49:P57)</f>
        <v>82</v>
      </c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</row>
    <row r="59" spans="1:53" s="6" customFormat="1" ht="13.5" thickBot="1">
      <c r="A59" s="115"/>
      <c r="B59" s="115"/>
      <c r="C59" s="115"/>
      <c r="D59" s="115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</row>
    <row r="60" spans="1:53" s="6" customFormat="1" ht="13.5" thickBot="1">
      <c r="A60" s="629" t="s">
        <v>103</v>
      </c>
      <c r="B60" s="629"/>
      <c r="C60" s="629"/>
      <c r="D60" s="629"/>
      <c r="E60" s="629"/>
      <c r="F60" s="629"/>
      <c r="G60" s="629"/>
      <c r="H60" s="660" t="s">
        <v>6</v>
      </c>
      <c r="I60" s="660"/>
      <c r="J60" s="660"/>
      <c r="K60" s="660"/>
      <c r="L60" s="660"/>
      <c r="M60" s="660"/>
      <c r="N60" s="660"/>
      <c r="O60" s="660"/>
      <c r="P60" s="660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</row>
    <row r="61" spans="1:16" ht="13.5" thickBot="1">
      <c r="A61" s="156" t="s">
        <v>7</v>
      </c>
      <c r="B61" s="356" t="s">
        <v>49</v>
      </c>
      <c r="C61" s="261" t="s">
        <v>9</v>
      </c>
      <c r="D61" s="181"/>
      <c r="E61" s="636" t="s">
        <v>10</v>
      </c>
      <c r="F61" s="636"/>
      <c r="G61" s="636"/>
      <c r="H61" s="637" t="s">
        <v>11</v>
      </c>
      <c r="I61" s="636"/>
      <c r="J61" s="636"/>
      <c r="K61" s="636" t="s">
        <v>12</v>
      </c>
      <c r="L61" s="636"/>
      <c r="M61" s="636"/>
      <c r="N61" s="636" t="s">
        <v>13</v>
      </c>
      <c r="O61" s="636"/>
      <c r="P61" s="636"/>
    </row>
    <row r="62" spans="1:16" ht="13.5" thickBot="1">
      <c r="A62" s="156" t="s">
        <v>33</v>
      </c>
      <c r="B62" s="356" t="s">
        <v>49</v>
      </c>
      <c r="C62" s="261" t="s">
        <v>9</v>
      </c>
      <c r="D62" s="181"/>
      <c r="E62" s="153" t="s">
        <v>15</v>
      </c>
      <c r="F62" s="153" t="s">
        <v>16</v>
      </c>
      <c r="G62" s="153" t="s">
        <v>17</v>
      </c>
      <c r="H62" s="153" t="s">
        <v>15</v>
      </c>
      <c r="I62" s="153" t="s">
        <v>16</v>
      </c>
      <c r="J62" s="153" t="s">
        <v>17</v>
      </c>
      <c r="K62" s="153" t="s">
        <v>15</v>
      </c>
      <c r="L62" s="153" t="s">
        <v>16</v>
      </c>
      <c r="M62" s="153" t="s">
        <v>17</v>
      </c>
      <c r="N62" s="153" t="s">
        <v>15</v>
      </c>
      <c r="O62" s="153" t="s">
        <v>16</v>
      </c>
      <c r="P62" s="153" t="s">
        <v>17</v>
      </c>
    </row>
    <row r="63" spans="1:53" s="6" customFormat="1" ht="13.5" thickBot="1">
      <c r="A63" s="443" t="s">
        <v>221</v>
      </c>
      <c r="B63" s="44" t="s">
        <v>105</v>
      </c>
      <c r="C63" s="116" t="s">
        <v>107</v>
      </c>
      <c r="D63" s="194"/>
      <c r="E63" s="195">
        <v>0</v>
      </c>
      <c r="F63" s="109">
        <v>0</v>
      </c>
      <c r="G63" s="109">
        <f>SUM(E63:F63)</f>
        <v>0</v>
      </c>
      <c r="H63" s="109">
        <v>0</v>
      </c>
      <c r="I63" s="45">
        <v>0</v>
      </c>
      <c r="J63" s="109">
        <f>SUM(H63:I63)</f>
        <v>0</v>
      </c>
      <c r="K63" s="45">
        <v>0</v>
      </c>
      <c r="L63" s="45">
        <v>1</v>
      </c>
      <c r="M63" s="109">
        <f>SUM(K63:L63)</f>
        <v>1</v>
      </c>
      <c r="N63" s="45">
        <f>SUM(H63,K63)</f>
        <v>0</v>
      </c>
      <c r="O63" s="45">
        <f>SUM(I63,L63)</f>
        <v>1</v>
      </c>
      <c r="P63" s="117">
        <f>SUM(N63:O63)</f>
        <v>1</v>
      </c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</row>
    <row r="64" spans="1:53" s="6" customFormat="1" ht="13.5" thickBot="1">
      <c r="A64" s="663" t="s">
        <v>32</v>
      </c>
      <c r="B64" s="664"/>
      <c r="C64" s="664"/>
      <c r="D64" s="664"/>
      <c r="E64" s="113">
        <f>E63</f>
        <v>0</v>
      </c>
      <c r="F64" s="113">
        <f aca="true" t="shared" si="15" ref="F64:O64">F63</f>
        <v>0</v>
      </c>
      <c r="G64" s="113">
        <f t="shared" si="15"/>
        <v>0</v>
      </c>
      <c r="H64" s="113">
        <f t="shared" si="15"/>
        <v>0</v>
      </c>
      <c r="I64" s="113">
        <f>I63</f>
        <v>0</v>
      </c>
      <c r="J64" s="113">
        <f t="shared" si="15"/>
        <v>0</v>
      </c>
      <c r="K64" s="113">
        <f t="shared" si="15"/>
        <v>0</v>
      </c>
      <c r="L64" s="113">
        <f>L63</f>
        <v>1</v>
      </c>
      <c r="M64" s="113">
        <f t="shared" si="15"/>
        <v>1</v>
      </c>
      <c r="N64" s="113">
        <f t="shared" si="15"/>
        <v>0</v>
      </c>
      <c r="O64" s="113">
        <f t="shared" si="15"/>
        <v>1</v>
      </c>
      <c r="P64" s="388">
        <f>P63</f>
        <v>1</v>
      </c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</row>
    <row r="65" ht="15.75" thickBot="1"/>
    <row r="66" spans="1:16" ht="11.25" customHeight="1" thickBot="1">
      <c r="A66" s="645" t="s">
        <v>108</v>
      </c>
      <c r="B66" s="646"/>
      <c r="C66" s="646"/>
      <c r="D66" s="646"/>
      <c r="E66" s="646"/>
      <c r="F66" s="646"/>
      <c r="G66" s="646"/>
      <c r="H66" s="639" t="s">
        <v>6</v>
      </c>
      <c r="I66" s="639"/>
      <c r="J66" s="639"/>
      <c r="K66" s="639"/>
      <c r="L66" s="639"/>
      <c r="M66" s="639"/>
      <c r="N66" s="639"/>
      <c r="O66" s="639"/>
      <c r="P66" s="640"/>
    </row>
    <row r="67" spans="1:16" ht="13.5" thickBot="1">
      <c r="A67" s="357" t="s">
        <v>7</v>
      </c>
      <c r="B67" s="358" t="s">
        <v>49</v>
      </c>
      <c r="C67" s="357" t="s">
        <v>9</v>
      </c>
      <c r="D67" s="294"/>
      <c r="E67" s="670" t="s">
        <v>10</v>
      </c>
      <c r="F67" s="670"/>
      <c r="G67" s="670"/>
      <c r="H67" s="671" t="s">
        <v>11</v>
      </c>
      <c r="I67" s="670"/>
      <c r="J67" s="670"/>
      <c r="K67" s="670" t="s">
        <v>12</v>
      </c>
      <c r="L67" s="670"/>
      <c r="M67" s="670"/>
      <c r="N67" s="670" t="s">
        <v>13</v>
      </c>
      <c r="O67" s="670"/>
      <c r="P67" s="670"/>
    </row>
    <row r="68" spans="1:53" s="249" customFormat="1" ht="13.5" thickBot="1">
      <c r="A68" s="156" t="s">
        <v>33</v>
      </c>
      <c r="B68" s="356" t="s">
        <v>49</v>
      </c>
      <c r="C68" s="261" t="s">
        <v>9</v>
      </c>
      <c r="D68" s="181"/>
      <c r="E68" s="153" t="s">
        <v>15</v>
      </c>
      <c r="F68" s="153" t="s">
        <v>16</v>
      </c>
      <c r="G68" s="153" t="s">
        <v>17</v>
      </c>
      <c r="H68" s="153" t="s">
        <v>15</v>
      </c>
      <c r="I68" s="153" t="s">
        <v>16</v>
      </c>
      <c r="J68" s="153" t="s">
        <v>17</v>
      </c>
      <c r="K68" s="153" t="s">
        <v>15</v>
      </c>
      <c r="L68" s="153" t="s">
        <v>16</v>
      </c>
      <c r="M68" s="153" t="s">
        <v>17</v>
      </c>
      <c r="N68" s="153" t="s">
        <v>15</v>
      </c>
      <c r="O68" s="153" t="s">
        <v>16</v>
      </c>
      <c r="P68" s="153" t="s">
        <v>17</v>
      </c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</row>
    <row r="69" spans="1:53" s="249" customFormat="1" ht="12.75">
      <c r="A69" s="135" t="s">
        <v>248</v>
      </c>
      <c r="B69" s="285" t="s">
        <v>80</v>
      </c>
      <c r="C69" s="137" t="s">
        <v>20</v>
      </c>
      <c r="D69" s="193"/>
      <c r="E69" s="202">
        <v>0</v>
      </c>
      <c r="F69" s="12">
        <v>0</v>
      </c>
      <c r="G69" s="35">
        <f>SUM(E69:F69)</f>
        <v>0</v>
      </c>
      <c r="H69" s="12">
        <v>0</v>
      </c>
      <c r="I69" s="12">
        <v>0</v>
      </c>
      <c r="J69" s="92">
        <f>SUM(H69:I69)</f>
        <v>0</v>
      </c>
      <c r="K69" s="12">
        <v>2</v>
      </c>
      <c r="L69" s="12">
        <v>8</v>
      </c>
      <c r="M69" s="92">
        <f>SUM(K69:L69)</f>
        <v>10</v>
      </c>
      <c r="N69" s="21">
        <f>SUM(H69,K69)</f>
        <v>2</v>
      </c>
      <c r="O69" s="21">
        <f aca="true" t="shared" si="16" ref="N69:O71">SUM(I69,L69)</f>
        <v>8</v>
      </c>
      <c r="P69" s="134">
        <f>SUM(N69:O69)</f>
        <v>10</v>
      </c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</row>
    <row r="70" spans="1:53" s="254" customFormat="1" ht="19.5" customHeight="1">
      <c r="A70" s="51" t="s">
        <v>252</v>
      </c>
      <c r="B70" s="17" t="s">
        <v>80</v>
      </c>
      <c r="C70" s="5" t="s">
        <v>114</v>
      </c>
      <c r="D70" s="201"/>
      <c r="E70" s="183">
        <v>0</v>
      </c>
      <c r="F70" s="13">
        <v>0</v>
      </c>
      <c r="G70" s="35">
        <f>SUM(E70:F70)</f>
        <v>0</v>
      </c>
      <c r="H70" s="13">
        <v>0</v>
      </c>
      <c r="I70" s="13">
        <v>0</v>
      </c>
      <c r="J70" s="92">
        <f>SUM(H70:I70)</f>
        <v>0</v>
      </c>
      <c r="K70" s="13">
        <v>6</v>
      </c>
      <c r="L70" s="13">
        <v>10</v>
      </c>
      <c r="M70" s="92">
        <f>SUM(K70:L70)</f>
        <v>16</v>
      </c>
      <c r="N70" s="20">
        <f t="shared" si="16"/>
        <v>6</v>
      </c>
      <c r="O70" s="20">
        <f>SUM(I70,L70)</f>
        <v>10</v>
      </c>
      <c r="P70" s="180">
        <f>SUM(N70:O70)</f>
        <v>16</v>
      </c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</row>
    <row r="71" spans="1:53" s="254" customFormat="1" ht="19.5" customHeight="1" thickBot="1">
      <c r="A71" s="441" t="s">
        <v>115</v>
      </c>
      <c r="B71" s="227" t="s">
        <v>80</v>
      </c>
      <c r="C71" s="228" t="s">
        <v>20</v>
      </c>
      <c r="D71" s="229"/>
      <c r="E71" s="391">
        <v>0</v>
      </c>
      <c r="F71" s="171">
        <v>0</v>
      </c>
      <c r="G71" s="105">
        <f>SUM(E71:F71)</f>
        <v>0</v>
      </c>
      <c r="H71" s="98">
        <v>0</v>
      </c>
      <c r="I71" s="171">
        <v>0</v>
      </c>
      <c r="J71" s="317">
        <f>SUM(H71:I71)</f>
        <v>0</v>
      </c>
      <c r="K71" s="19">
        <v>22</v>
      </c>
      <c r="L71" s="19">
        <v>22</v>
      </c>
      <c r="M71" s="317">
        <f>SUM(K71:L71)</f>
        <v>44</v>
      </c>
      <c r="N71" s="19">
        <f>SUM(H71,K71)</f>
        <v>22</v>
      </c>
      <c r="O71" s="19">
        <f t="shared" si="16"/>
        <v>22</v>
      </c>
      <c r="P71" s="161">
        <f>SUM(N71:O71)</f>
        <v>44</v>
      </c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</row>
    <row r="72" spans="1:53" s="249" customFormat="1" ht="13.5" thickBot="1">
      <c r="A72" s="672" t="s">
        <v>32</v>
      </c>
      <c r="B72" s="673"/>
      <c r="C72" s="673"/>
      <c r="D72" s="673"/>
      <c r="E72" s="463">
        <f>SUM(E69:E71)</f>
        <v>0</v>
      </c>
      <c r="F72" s="463">
        <f aca="true" t="shared" si="17" ref="F72:O72">SUM(F69:F71)</f>
        <v>0</v>
      </c>
      <c r="G72" s="463">
        <f t="shared" si="17"/>
        <v>0</v>
      </c>
      <c r="H72" s="463">
        <f t="shared" si="17"/>
        <v>0</v>
      </c>
      <c r="I72" s="463">
        <f t="shared" si="17"/>
        <v>0</v>
      </c>
      <c r="J72" s="463">
        <f t="shared" si="17"/>
        <v>0</v>
      </c>
      <c r="K72" s="463">
        <f t="shared" si="17"/>
        <v>30</v>
      </c>
      <c r="L72" s="463">
        <f t="shared" si="17"/>
        <v>40</v>
      </c>
      <c r="M72" s="463">
        <f t="shared" si="17"/>
        <v>70</v>
      </c>
      <c r="N72" s="463">
        <f t="shared" si="17"/>
        <v>30</v>
      </c>
      <c r="O72" s="463">
        <f t="shared" si="17"/>
        <v>40</v>
      </c>
      <c r="P72" s="157">
        <f>SUM(P69:P71)</f>
        <v>70</v>
      </c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</row>
    <row r="73" spans="17:53" s="355" customFormat="1" ht="13.5" thickBot="1"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</row>
    <row r="74" spans="1:53" s="296" customFormat="1" ht="13.5" thickBot="1">
      <c r="A74" s="629" t="s">
        <v>120</v>
      </c>
      <c r="B74" s="629"/>
      <c r="C74" s="629"/>
      <c r="D74" s="629"/>
      <c r="E74" s="629"/>
      <c r="F74" s="629"/>
      <c r="G74" s="629"/>
      <c r="H74" s="660" t="s">
        <v>6</v>
      </c>
      <c r="I74" s="660"/>
      <c r="J74" s="660"/>
      <c r="K74" s="660"/>
      <c r="L74" s="660"/>
      <c r="M74" s="660"/>
      <c r="N74" s="660"/>
      <c r="O74" s="660"/>
      <c r="P74" s="660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</row>
    <row r="75" spans="1:53" s="296" customFormat="1" ht="13.5" thickBot="1">
      <c r="A75" s="156" t="s">
        <v>7</v>
      </c>
      <c r="B75" s="356" t="s">
        <v>49</v>
      </c>
      <c r="C75" s="261" t="s">
        <v>9</v>
      </c>
      <c r="D75" s="275"/>
      <c r="E75" s="636" t="s">
        <v>10</v>
      </c>
      <c r="F75" s="636"/>
      <c r="G75" s="636"/>
      <c r="H75" s="637" t="s">
        <v>11</v>
      </c>
      <c r="I75" s="637"/>
      <c r="J75" s="637"/>
      <c r="K75" s="636" t="s">
        <v>12</v>
      </c>
      <c r="L75" s="636"/>
      <c r="M75" s="636"/>
      <c r="N75" s="636" t="s">
        <v>13</v>
      </c>
      <c r="O75" s="636"/>
      <c r="P75" s="636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</row>
    <row r="76" spans="1:16" ht="13.5" thickBot="1">
      <c r="A76" s="156" t="s">
        <v>33</v>
      </c>
      <c r="B76" s="152"/>
      <c r="C76" s="152"/>
      <c r="D76" s="181"/>
      <c r="E76" s="153" t="s">
        <v>15</v>
      </c>
      <c r="F76" s="153" t="s">
        <v>16</v>
      </c>
      <c r="G76" s="153" t="s">
        <v>17</v>
      </c>
      <c r="H76" s="153" t="s">
        <v>15</v>
      </c>
      <c r="I76" s="153" t="s">
        <v>16</v>
      </c>
      <c r="J76" s="153" t="s">
        <v>17</v>
      </c>
      <c r="K76" s="153" t="s">
        <v>15</v>
      </c>
      <c r="L76" s="153" t="s">
        <v>16</v>
      </c>
      <c r="M76" s="153" t="s">
        <v>17</v>
      </c>
      <c r="N76" s="153" t="s">
        <v>15</v>
      </c>
      <c r="O76" s="153" t="s">
        <v>16</v>
      </c>
      <c r="P76" s="153" t="s">
        <v>17</v>
      </c>
    </row>
    <row r="77" spans="1:53" s="493" customFormat="1" ht="24.75" thickBot="1">
      <c r="A77" s="486" t="s">
        <v>250</v>
      </c>
      <c r="B77" s="477" t="s">
        <v>169</v>
      </c>
      <c r="C77" s="487" t="s">
        <v>123</v>
      </c>
      <c r="D77" s="488"/>
      <c r="E77" s="489">
        <v>0</v>
      </c>
      <c r="F77" s="490">
        <v>0</v>
      </c>
      <c r="G77" s="490">
        <f>SUM(E77:F77)</f>
        <v>0</v>
      </c>
      <c r="H77" s="490">
        <v>0</v>
      </c>
      <c r="I77" s="478">
        <v>0</v>
      </c>
      <c r="J77" s="490">
        <f>SUM(H77:I77)</f>
        <v>0</v>
      </c>
      <c r="K77" s="478">
        <v>1</v>
      </c>
      <c r="L77" s="478">
        <v>4</v>
      </c>
      <c r="M77" s="490">
        <f>SUM(K77:L77)</f>
        <v>5</v>
      </c>
      <c r="N77" s="478">
        <f>SUM(H77,K77)</f>
        <v>1</v>
      </c>
      <c r="O77" s="478">
        <f>SUM(I77,L77)</f>
        <v>4</v>
      </c>
      <c r="P77" s="491">
        <f>SUM(N77:O77)</f>
        <v>5</v>
      </c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S77" s="492"/>
      <c r="AT77" s="492"/>
      <c r="AU77" s="492"/>
      <c r="AV77" s="492"/>
      <c r="AW77" s="492"/>
      <c r="AX77" s="492"/>
      <c r="AY77" s="492"/>
      <c r="AZ77" s="492"/>
      <c r="BA77" s="492"/>
    </row>
    <row r="78" spans="1:16" ht="13.5" thickBot="1">
      <c r="A78" s="676" t="s">
        <v>32</v>
      </c>
      <c r="B78" s="676"/>
      <c r="C78" s="676"/>
      <c r="D78" s="663"/>
      <c r="E78" s="159">
        <f>E77</f>
        <v>0</v>
      </c>
      <c r="F78" s="159">
        <f aca="true" t="shared" si="18" ref="F78:O78">F77</f>
        <v>0</v>
      </c>
      <c r="G78" s="159">
        <f t="shared" si="18"/>
        <v>0</v>
      </c>
      <c r="H78" s="159">
        <f t="shared" si="18"/>
        <v>0</v>
      </c>
      <c r="I78" s="159">
        <f t="shared" si="18"/>
        <v>0</v>
      </c>
      <c r="J78" s="159">
        <f t="shared" si="18"/>
        <v>0</v>
      </c>
      <c r="K78" s="159">
        <f t="shared" si="18"/>
        <v>1</v>
      </c>
      <c r="L78" s="159">
        <f t="shared" si="18"/>
        <v>4</v>
      </c>
      <c r="M78" s="159">
        <f t="shared" si="18"/>
        <v>5</v>
      </c>
      <c r="N78" s="159">
        <f t="shared" si="18"/>
        <v>1</v>
      </c>
      <c r="O78" s="159">
        <f t="shared" si="18"/>
        <v>4</v>
      </c>
      <c r="P78" s="159">
        <f>P77</f>
        <v>5</v>
      </c>
    </row>
    <row r="79" spans="1:16" ht="13.5" thickBot="1">
      <c r="A79" s="61"/>
      <c r="B79" s="61"/>
      <c r="C79" s="61"/>
      <c r="D79" s="61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</row>
    <row r="80" spans="1:53" s="6" customFormat="1" ht="13.5" thickBot="1">
      <c r="A80" s="629" t="s">
        <v>128</v>
      </c>
      <c r="B80" s="629"/>
      <c r="C80" s="629"/>
      <c r="D80" s="629"/>
      <c r="E80" s="629"/>
      <c r="F80" s="629"/>
      <c r="G80" s="629"/>
      <c r="H80" s="630" t="s">
        <v>6</v>
      </c>
      <c r="I80" s="630"/>
      <c r="J80" s="630"/>
      <c r="K80" s="630"/>
      <c r="L80" s="630"/>
      <c r="M80" s="630"/>
      <c r="N80" s="630"/>
      <c r="O80" s="630"/>
      <c r="P80" s="630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</row>
    <row r="81" spans="1:53" s="6" customFormat="1" ht="13.5" thickBot="1">
      <c r="A81" s="261" t="s">
        <v>7</v>
      </c>
      <c r="B81" s="356" t="s">
        <v>49</v>
      </c>
      <c r="C81" s="261" t="s">
        <v>9</v>
      </c>
      <c r="D81" s="261"/>
      <c r="E81" s="636" t="s">
        <v>10</v>
      </c>
      <c r="F81" s="636"/>
      <c r="G81" s="636"/>
      <c r="H81" s="637" t="s">
        <v>11</v>
      </c>
      <c r="I81" s="636"/>
      <c r="J81" s="636"/>
      <c r="K81" s="636" t="s">
        <v>12</v>
      </c>
      <c r="L81" s="636"/>
      <c r="M81" s="636"/>
      <c r="N81" s="636" t="s">
        <v>13</v>
      </c>
      <c r="O81" s="636"/>
      <c r="P81" s="636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</row>
    <row r="82" spans="1:16" ht="13.5" customHeight="1" thickBot="1">
      <c r="A82" s="156" t="s">
        <v>219</v>
      </c>
      <c r="B82" s="152"/>
      <c r="C82" s="152" t="s">
        <v>9</v>
      </c>
      <c r="D82" s="152"/>
      <c r="E82" s="153" t="s">
        <v>15</v>
      </c>
      <c r="F82" s="153" t="s">
        <v>16</v>
      </c>
      <c r="G82" s="153" t="s">
        <v>17</v>
      </c>
      <c r="H82" s="153" t="s">
        <v>15</v>
      </c>
      <c r="I82" s="153" t="s">
        <v>16</v>
      </c>
      <c r="J82" s="153" t="s">
        <v>17</v>
      </c>
      <c r="K82" s="153" t="s">
        <v>15</v>
      </c>
      <c r="L82" s="153" t="s">
        <v>16</v>
      </c>
      <c r="M82" s="153" t="s">
        <v>17</v>
      </c>
      <c r="N82" s="153" t="s">
        <v>15</v>
      </c>
      <c r="O82" s="153" t="s">
        <v>16</v>
      </c>
      <c r="P82" s="153" t="s">
        <v>17</v>
      </c>
    </row>
    <row r="83" spans="1:53" s="296" customFormat="1" ht="20.25" customHeight="1" thickBot="1">
      <c r="A83" s="494" t="s">
        <v>218</v>
      </c>
      <c r="B83" s="495" t="s">
        <v>148</v>
      </c>
      <c r="C83" s="496" t="s">
        <v>20</v>
      </c>
      <c r="D83" s="497"/>
      <c r="E83" s="498">
        <v>0</v>
      </c>
      <c r="F83" s="499">
        <v>0</v>
      </c>
      <c r="G83" s="499">
        <f>SUM(E83:F83)</f>
        <v>0</v>
      </c>
      <c r="H83" s="500">
        <v>0</v>
      </c>
      <c r="I83" s="501">
        <v>0</v>
      </c>
      <c r="J83" s="502">
        <f>SUM(H83:I83)</f>
        <v>0</v>
      </c>
      <c r="K83" s="503">
        <v>8</v>
      </c>
      <c r="L83" s="503">
        <v>16</v>
      </c>
      <c r="M83" s="503">
        <f>SUM(K83:L83)</f>
        <v>24</v>
      </c>
      <c r="N83" s="476">
        <f>SUM(H83,K83)</f>
        <v>8</v>
      </c>
      <c r="O83" s="476">
        <f>SUM(I83,L83)</f>
        <v>16</v>
      </c>
      <c r="P83" s="504">
        <f>SUM(N83:O83)</f>
        <v>24</v>
      </c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</row>
    <row r="84" spans="1:16" ht="13.5" thickBot="1">
      <c r="A84" s="641" t="s">
        <v>32</v>
      </c>
      <c r="B84" s="641"/>
      <c r="C84" s="641"/>
      <c r="D84" s="644"/>
      <c r="E84" s="155">
        <f>E83</f>
        <v>0</v>
      </c>
      <c r="F84" s="155">
        <f aca="true" t="shared" si="19" ref="F84:P84">F83</f>
        <v>0</v>
      </c>
      <c r="G84" s="155">
        <f t="shared" si="19"/>
        <v>0</v>
      </c>
      <c r="H84" s="155">
        <f t="shared" si="19"/>
        <v>0</v>
      </c>
      <c r="I84" s="155">
        <f t="shared" si="19"/>
        <v>0</v>
      </c>
      <c r="J84" s="155">
        <f t="shared" si="19"/>
        <v>0</v>
      </c>
      <c r="K84" s="155">
        <f t="shared" si="19"/>
        <v>8</v>
      </c>
      <c r="L84" s="155">
        <f t="shared" si="19"/>
        <v>16</v>
      </c>
      <c r="M84" s="155">
        <f t="shared" si="19"/>
        <v>24</v>
      </c>
      <c r="N84" s="155">
        <f t="shared" si="19"/>
        <v>8</v>
      </c>
      <c r="O84" s="155">
        <f>O83</f>
        <v>16</v>
      </c>
      <c r="P84" s="155">
        <f t="shared" si="19"/>
        <v>24</v>
      </c>
    </row>
    <row r="85" spans="1:16" ht="13.5" thickBot="1">
      <c r="A85" s="63"/>
      <c r="B85" s="63"/>
      <c r="C85" s="63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1:16" ht="13.5" thickBot="1">
      <c r="A86" s="68" t="s">
        <v>33</v>
      </c>
      <c r="B86" s="58"/>
      <c r="C86" s="58"/>
      <c r="D86" s="58"/>
      <c r="E86" s="1" t="s">
        <v>15</v>
      </c>
      <c r="F86" s="1" t="s">
        <v>16</v>
      </c>
      <c r="G86" s="1" t="s">
        <v>17</v>
      </c>
      <c r="H86" s="1" t="s">
        <v>15</v>
      </c>
      <c r="I86" s="2" t="s">
        <v>16</v>
      </c>
      <c r="J86" s="3" t="s">
        <v>17</v>
      </c>
      <c r="K86" s="1" t="s">
        <v>15</v>
      </c>
      <c r="L86" s="1" t="s">
        <v>16</v>
      </c>
      <c r="M86" s="1" t="s">
        <v>17</v>
      </c>
      <c r="N86" s="1" t="s">
        <v>15</v>
      </c>
      <c r="O86" s="1" t="s">
        <v>16</v>
      </c>
      <c r="P86" s="2" t="s">
        <v>17</v>
      </c>
    </row>
    <row r="87" spans="1:53" s="296" customFormat="1" ht="13.5" thickBot="1">
      <c r="A87" s="505" t="s">
        <v>69</v>
      </c>
      <c r="B87" s="506" t="s">
        <v>199</v>
      </c>
      <c r="C87" s="507" t="s">
        <v>192</v>
      </c>
      <c r="D87" s="508"/>
      <c r="E87" s="509">
        <v>0</v>
      </c>
      <c r="F87" s="510">
        <v>0</v>
      </c>
      <c r="G87" s="510">
        <f>SUM(E87:F87)</f>
        <v>0</v>
      </c>
      <c r="H87" s="511">
        <v>0</v>
      </c>
      <c r="I87" s="512">
        <v>0</v>
      </c>
      <c r="J87" s="513">
        <f>SUM(H87:I87)</f>
        <v>0</v>
      </c>
      <c r="K87" s="514">
        <v>3</v>
      </c>
      <c r="L87" s="514">
        <v>7</v>
      </c>
      <c r="M87" s="514">
        <f>SUM(K87:L87)</f>
        <v>10</v>
      </c>
      <c r="N87" s="515">
        <f>SUM(H87,K87)</f>
        <v>3</v>
      </c>
      <c r="O87" s="515">
        <f>SUM(I87,L87)</f>
        <v>7</v>
      </c>
      <c r="P87" s="516">
        <f>SUM(N87:O87)</f>
        <v>10</v>
      </c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</row>
    <row r="88" spans="1:16" ht="13.5" thickBot="1">
      <c r="A88" s="677" t="s">
        <v>154</v>
      </c>
      <c r="B88" s="677"/>
      <c r="C88" s="677"/>
      <c r="D88" s="528"/>
      <c r="E88" s="330">
        <f>E87</f>
        <v>0</v>
      </c>
      <c r="F88" s="330">
        <f aca="true" t="shared" si="20" ref="F88:P88">F87</f>
        <v>0</v>
      </c>
      <c r="G88" s="330">
        <f t="shared" si="20"/>
        <v>0</v>
      </c>
      <c r="H88" s="330">
        <f t="shared" si="20"/>
        <v>0</v>
      </c>
      <c r="I88" s="330">
        <f t="shared" si="20"/>
        <v>0</v>
      </c>
      <c r="J88" s="330">
        <f t="shared" si="20"/>
        <v>0</v>
      </c>
      <c r="K88" s="330">
        <f t="shared" si="20"/>
        <v>3</v>
      </c>
      <c r="L88" s="330">
        <f t="shared" si="20"/>
        <v>7</v>
      </c>
      <c r="M88" s="330">
        <f t="shared" si="20"/>
        <v>10</v>
      </c>
      <c r="N88" s="330">
        <f t="shared" si="20"/>
        <v>3</v>
      </c>
      <c r="O88" s="330">
        <f t="shared" si="20"/>
        <v>7</v>
      </c>
      <c r="P88" s="330">
        <f t="shared" si="20"/>
        <v>10</v>
      </c>
    </row>
    <row r="89" ht="12.75" customHeight="1">
      <c r="A89" s="76"/>
    </row>
    <row r="90" spans="1:16" ht="13.5" thickBot="1">
      <c r="A90" s="61"/>
      <c r="B90" s="61"/>
      <c r="C90" s="61"/>
      <c r="D90" s="61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5.75" thickBot="1">
      <c r="A91" s="679" t="s">
        <v>259</v>
      </c>
      <c r="B91" s="680"/>
      <c r="C91" s="680"/>
      <c r="D91" s="681"/>
      <c r="E91" s="54">
        <f aca="true" t="shared" si="21" ref="E91:P91">E23+E31+E41+E58+E64+E72+E78+E84+E88</f>
        <v>0</v>
      </c>
      <c r="F91" s="54">
        <f t="shared" si="21"/>
        <v>0</v>
      </c>
      <c r="G91" s="54">
        <f t="shared" si="21"/>
        <v>0</v>
      </c>
      <c r="H91" s="54">
        <f t="shared" si="21"/>
        <v>51</v>
      </c>
      <c r="I91" s="54">
        <f t="shared" si="21"/>
        <v>51</v>
      </c>
      <c r="J91" s="54">
        <f t="shared" si="21"/>
        <v>102</v>
      </c>
      <c r="K91" s="54">
        <f t="shared" si="21"/>
        <v>190</v>
      </c>
      <c r="L91" s="54">
        <f t="shared" si="21"/>
        <v>172</v>
      </c>
      <c r="M91" s="54">
        <f t="shared" si="21"/>
        <v>362</v>
      </c>
      <c r="N91" s="54">
        <f t="shared" si="21"/>
        <v>241</v>
      </c>
      <c r="O91" s="54">
        <f t="shared" si="21"/>
        <v>223</v>
      </c>
      <c r="P91" s="54">
        <f t="shared" si="21"/>
        <v>464</v>
      </c>
    </row>
    <row r="92" spans="1:16" ht="15">
      <c r="A92" s="351"/>
      <c r="B92" s="351"/>
      <c r="C92" s="351"/>
      <c r="D92" s="351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5">
      <c r="A93" s="351"/>
      <c r="B93" s="351"/>
      <c r="C93" s="351"/>
      <c r="D93" s="351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8.75">
      <c r="A94" s="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</row>
    <row r="95" spans="1:16" ht="15.75" customHeight="1">
      <c r="A95" s="7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1:2" ht="15">
      <c r="A96" s="76"/>
      <c r="B96" s="235"/>
    </row>
    <row r="97" spans="1:2" ht="15">
      <c r="A97" s="76"/>
      <c r="B97" s="235"/>
    </row>
    <row r="98" spans="1:16" ht="15">
      <c r="A98" s="351"/>
      <c r="B98" s="351"/>
      <c r="C98" s="351"/>
      <c r="D98" s="351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ht="15">
      <c r="A99" s="351"/>
      <c r="B99" s="351"/>
      <c r="C99" s="351"/>
      <c r="D99" s="351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 ht="15">
      <c r="A100" s="351"/>
      <c r="B100" s="351"/>
      <c r="C100" s="351"/>
      <c r="D100" s="351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ht="15">
      <c r="A101" s="351"/>
      <c r="B101" s="351"/>
      <c r="C101" s="351"/>
      <c r="D101" s="351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ht="15">
      <c r="A102" s="351"/>
      <c r="B102" s="351"/>
      <c r="C102" s="351"/>
      <c r="D102" s="351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ht="15">
      <c r="A103" s="351"/>
      <c r="B103" s="351"/>
      <c r="C103" s="351"/>
      <c r="D103" s="351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5">
      <c r="A104" s="351"/>
      <c r="B104" s="351"/>
      <c r="C104" s="351"/>
      <c r="D104" s="351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5">
      <c r="A105" s="351"/>
      <c r="B105" s="351"/>
      <c r="C105" s="351"/>
      <c r="D105" s="351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15">
      <c r="A106" s="351"/>
      <c r="B106" s="351"/>
      <c r="C106" s="351"/>
      <c r="D106" s="351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ht="15">
      <c r="A107" s="351"/>
      <c r="B107" s="351"/>
      <c r="C107" s="351"/>
      <c r="D107" s="351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15">
      <c r="A108" s="351"/>
      <c r="B108" s="351"/>
      <c r="C108" s="351"/>
      <c r="D108" s="351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5">
      <c r="A109" s="351"/>
      <c r="B109" s="351"/>
      <c r="C109" s="351"/>
      <c r="D109" s="351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ht="15">
      <c r="A110" s="351"/>
      <c r="B110" s="351"/>
      <c r="C110" s="351"/>
      <c r="D110" s="351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ht="15">
      <c r="A111" s="351"/>
      <c r="B111" s="351"/>
      <c r="C111" s="351"/>
      <c r="D111" s="351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5">
      <c r="A112" s="351"/>
      <c r="B112" s="351"/>
      <c r="C112" s="351"/>
      <c r="D112" s="351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ht="15">
      <c r="A113" s="351"/>
      <c r="B113" s="351"/>
      <c r="C113" s="351"/>
      <c r="D113" s="351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ht="15">
      <c r="A114" s="351"/>
      <c r="B114" s="351"/>
      <c r="C114" s="351"/>
      <c r="D114" s="351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ht="15">
      <c r="A115" s="351"/>
      <c r="B115" s="351"/>
      <c r="C115" s="351"/>
      <c r="D115" s="351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ht="15">
      <c r="A116" s="351"/>
      <c r="B116" s="351"/>
      <c r="C116" s="351"/>
      <c r="D116" s="351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ht="15">
      <c r="A117" s="351"/>
      <c r="B117" s="351"/>
      <c r="C117" s="351"/>
      <c r="D117" s="351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ht="15">
      <c r="A118" s="351"/>
      <c r="B118" s="351"/>
      <c r="C118" s="351"/>
      <c r="D118" s="351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5">
      <c r="A119" s="351"/>
      <c r="B119" s="351"/>
      <c r="C119" s="351"/>
      <c r="D119" s="351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ht="15">
      <c r="A120" s="351"/>
      <c r="B120" s="351"/>
      <c r="C120" s="351"/>
      <c r="D120" s="351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5">
      <c r="A121" s="351"/>
      <c r="B121" s="351"/>
      <c r="C121" s="351"/>
      <c r="D121" s="351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5">
      <c r="A122" s="351"/>
      <c r="B122" s="351"/>
      <c r="C122" s="351"/>
      <c r="D122" s="351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5">
      <c r="A123" s="351"/>
      <c r="B123" s="351"/>
      <c r="C123" s="351"/>
      <c r="D123" s="351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ht="15">
      <c r="A124" s="351"/>
      <c r="B124" s="351"/>
      <c r="C124" s="351"/>
      <c r="D124" s="351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ht="15">
      <c r="A125" s="351"/>
      <c r="B125" s="351"/>
      <c r="C125" s="351"/>
      <c r="D125" s="351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ht="15">
      <c r="A126" s="351"/>
      <c r="B126" s="351"/>
      <c r="C126" s="351"/>
      <c r="D126" s="351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ht="15">
      <c r="A127" s="351"/>
      <c r="B127" s="351"/>
      <c r="C127" s="351"/>
      <c r="D127" s="351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ht="15">
      <c r="A128" s="351"/>
      <c r="B128" s="351"/>
      <c r="C128" s="351"/>
      <c r="D128" s="351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ht="15">
      <c r="A129" s="351"/>
      <c r="B129" s="351"/>
      <c r="C129" s="351"/>
      <c r="D129" s="351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ht="15">
      <c r="A130" s="351"/>
      <c r="B130" s="351"/>
      <c r="C130" s="351"/>
      <c r="D130" s="351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ht="15">
      <c r="A131" s="351"/>
      <c r="B131" s="351"/>
      <c r="C131" s="351"/>
      <c r="D131" s="351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ht="15">
      <c r="A132" s="351"/>
      <c r="B132" s="351"/>
      <c r="C132" s="351"/>
      <c r="D132" s="351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ht="15">
      <c r="A133" s="351"/>
      <c r="B133" s="351"/>
      <c r="C133" s="351"/>
      <c r="D133" s="351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ht="15">
      <c r="A134" s="351"/>
      <c r="B134" s="351"/>
      <c r="C134" s="351"/>
      <c r="D134" s="351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ht="15">
      <c r="A135" s="351"/>
      <c r="B135" s="351"/>
      <c r="C135" s="351"/>
      <c r="D135" s="351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 ht="15">
      <c r="A136" s="351"/>
      <c r="B136" s="351"/>
      <c r="C136" s="351"/>
      <c r="D136" s="351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ht="15">
      <c r="A137" s="351"/>
      <c r="B137" s="351"/>
      <c r="C137" s="351"/>
      <c r="D137" s="351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ht="15">
      <c r="A138" s="351"/>
      <c r="B138" s="351"/>
      <c r="C138" s="351"/>
      <c r="D138" s="351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ht="15">
      <c r="A139" s="351"/>
      <c r="B139" s="351"/>
      <c r="C139" s="351"/>
      <c r="D139" s="351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 ht="15">
      <c r="A140" s="351"/>
      <c r="B140" s="351"/>
      <c r="C140" s="351"/>
      <c r="D140" s="351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ht="15">
      <c r="A141" s="351"/>
      <c r="B141" s="351"/>
      <c r="C141" s="351"/>
      <c r="D141" s="351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 ht="15">
      <c r="A142" s="351"/>
      <c r="B142" s="351"/>
      <c r="C142" s="351"/>
      <c r="D142" s="351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 ht="15">
      <c r="A143" s="351"/>
      <c r="B143" s="351"/>
      <c r="C143" s="351"/>
      <c r="D143" s="351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 ht="15">
      <c r="A144" s="351"/>
      <c r="B144" s="351"/>
      <c r="C144" s="351"/>
      <c r="D144" s="351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</sheetData>
  <sheetProtection/>
  <mergeCells count="61">
    <mergeCell ref="A3:P3"/>
    <mergeCell ref="A1:P1"/>
    <mergeCell ref="A4:P4"/>
    <mergeCell ref="A6:G6"/>
    <mergeCell ref="H6:P6"/>
    <mergeCell ref="E7:G7"/>
    <mergeCell ref="H7:J7"/>
    <mergeCell ref="K7:M7"/>
    <mergeCell ref="N7:P7"/>
    <mergeCell ref="E27:G27"/>
    <mergeCell ref="H27:J27"/>
    <mergeCell ref="K27:M27"/>
    <mergeCell ref="N27:P27"/>
    <mergeCell ref="A31:D31"/>
    <mergeCell ref="A23:D23"/>
    <mergeCell ref="A26:G26"/>
    <mergeCell ref="H26:P26"/>
    <mergeCell ref="A33:G33"/>
    <mergeCell ref="H33:P33"/>
    <mergeCell ref="E34:G34"/>
    <mergeCell ref="H34:J34"/>
    <mergeCell ref="K34:M34"/>
    <mergeCell ref="N34:P34"/>
    <mergeCell ref="A41:D41"/>
    <mergeCell ref="A46:G46"/>
    <mergeCell ref="H46:P46"/>
    <mergeCell ref="E47:G47"/>
    <mergeCell ref="H47:J47"/>
    <mergeCell ref="K47:M47"/>
    <mergeCell ref="N47:P47"/>
    <mergeCell ref="A58:D58"/>
    <mergeCell ref="A60:G60"/>
    <mergeCell ref="H60:P60"/>
    <mergeCell ref="E61:G61"/>
    <mergeCell ref="H61:J61"/>
    <mergeCell ref="K61:M61"/>
    <mergeCell ref="N61:P61"/>
    <mergeCell ref="A64:D64"/>
    <mergeCell ref="A66:G66"/>
    <mergeCell ref="H66:P66"/>
    <mergeCell ref="E67:G67"/>
    <mergeCell ref="H67:J67"/>
    <mergeCell ref="K67:M67"/>
    <mergeCell ref="N67:P67"/>
    <mergeCell ref="E75:G75"/>
    <mergeCell ref="H75:J75"/>
    <mergeCell ref="K75:M75"/>
    <mergeCell ref="N75:P75"/>
    <mergeCell ref="A78:D78"/>
    <mergeCell ref="A72:D72"/>
    <mergeCell ref="A74:G74"/>
    <mergeCell ref="H74:P74"/>
    <mergeCell ref="A91:D91"/>
    <mergeCell ref="A84:D84"/>
    <mergeCell ref="A88:C88"/>
    <mergeCell ref="A80:G80"/>
    <mergeCell ref="H80:P80"/>
    <mergeCell ref="E81:G81"/>
    <mergeCell ref="H81:J81"/>
    <mergeCell ref="K81:M81"/>
    <mergeCell ref="N81:P81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37">
      <selection activeCell="Q39" sqref="Q39"/>
    </sheetView>
  </sheetViews>
  <sheetFormatPr defaultColWidth="11.421875" defaultRowHeight="12.75"/>
  <cols>
    <col min="1" max="1" width="26.7109375" style="148" customWidth="1"/>
    <col min="2" max="2" width="37.8515625" style="236" customWidth="1"/>
    <col min="3" max="3" width="12.00390625" style="236" customWidth="1"/>
    <col min="4" max="4" width="1.8515625" style="236" hidden="1" customWidth="1"/>
    <col min="5" max="16" width="6.28125" style="236" customWidth="1"/>
    <col min="17" max="53" width="11.421875" style="235" customWidth="1"/>
    <col min="54" max="16384" width="11.421875" style="236" customWidth="1"/>
  </cols>
  <sheetData>
    <row r="1" spans="1:16" ht="18.75" customHeight="1">
      <c r="A1" s="619" t="s">
        <v>164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5">
      <c r="A2" s="76" t="s">
        <v>193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0.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0.25">
      <c r="A4" s="628" t="s">
        <v>45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6" ht="20.25" customHeight="1">
      <c r="A5" s="628" t="s">
        <v>180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</row>
    <row r="6" spans="1:16" ht="4.5" customHeight="1" thickBo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3.5" thickBot="1">
      <c r="A7" s="629" t="s">
        <v>5</v>
      </c>
      <c r="B7" s="629"/>
      <c r="C7" s="629"/>
      <c r="D7" s="629"/>
      <c r="E7" s="629"/>
      <c r="F7" s="629"/>
      <c r="G7" s="629"/>
      <c r="H7" s="630" t="s">
        <v>6</v>
      </c>
      <c r="I7" s="630"/>
      <c r="J7" s="630"/>
      <c r="K7" s="630"/>
      <c r="L7" s="630"/>
      <c r="M7" s="630"/>
      <c r="N7" s="630"/>
      <c r="O7" s="630"/>
      <c r="P7" s="630"/>
    </row>
    <row r="8" spans="1:16" ht="13.5" thickBot="1">
      <c r="A8" s="261" t="s">
        <v>7</v>
      </c>
      <c r="B8" s="356" t="s">
        <v>49</v>
      </c>
      <c r="C8" s="261" t="s">
        <v>9</v>
      </c>
      <c r="D8" s="239"/>
      <c r="E8" s="636" t="s">
        <v>10</v>
      </c>
      <c r="F8" s="636"/>
      <c r="G8" s="636"/>
      <c r="H8" s="637" t="s">
        <v>11</v>
      </c>
      <c r="I8" s="636"/>
      <c r="J8" s="636"/>
      <c r="K8" s="636" t="s">
        <v>12</v>
      </c>
      <c r="L8" s="636"/>
      <c r="M8" s="636"/>
      <c r="N8" s="636" t="s">
        <v>13</v>
      </c>
      <c r="O8" s="636"/>
      <c r="P8" s="636"/>
    </row>
    <row r="9" spans="1:53" s="254" customFormat="1" ht="13.5" thickBot="1">
      <c r="A9" s="261" t="s">
        <v>45</v>
      </c>
      <c r="B9" s="356" t="s">
        <v>49</v>
      </c>
      <c r="C9" s="460" t="s">
        <v>9</v>
      </c>
      <c r="D9" s="240"/>
      <c r="E9" s="456" t="s">
        <v>15</v>
      </c>
      <c r="F9" s="241" t="s">
        <v>16</v>
      </c>
      <c r="G9" s="241" t="s">
        <v>17</v>
      </c>
      <c r="H9" s="241" t="s">
        <v>15</v>
      </c>
      <c r="I9" s="241" t="s">
        <v>16</v>
      </c>
      <c r="J9" s="241" t="s">
        <v>17</v>
      </c>
      <c r="K9" s="241" t="s">
        <v>15</v>
      </c>
      <c r="L9" s="241" t="s">
        <v>16</v>
      </c>
      <c r="M9" s="241" t="s">
        <v>17</v>
      </c>
      <c r="N9" s="241" t="s">
        <v>15</v>
      </c>
      <c r="O9" s="241" t="s">
        <v>16</v>
      </c>
      <c r="P9" s="241" t="s">
        <v>17</v>
      </c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</row>
    <row r="10" spans="1:53" s="254" customFormat="1" ht="13.5" thickBot="1">
      <c r="A10" s="31" t="s">
        <v>38</v>
      </c>
      <c r="B10" s="459" t="s">
        <v>19</v>
      </c>
      <c r="C10" s="173" t="s">
        <v>20</v>
      </c>
      <c r="D10" s="458"/>
      <c r="E10" s="457">
        <v>0</v>
      </c>
      <c r="F10" s="455">
        <v>0</v>
      </c>
      <c r="G10" s="455">
        <f>SUM(E10:F10)</f>
        <v>0</v>
      </c>
      <c r="H10" s="455">
        <v>0</v>
      </c>
      <c r="I10" s="455">
        <v>0</v>
      </c>
      <c r="J10" s="455">
        <f>SUM(H10:I10)</f>
        <v>0</v>
      </c>
      <c r="K10" s="455">
        <v>6</v>
      </c>
      <c r="L10" s="455">
        <v>8</v>
      </c>
      <c r="M10" s="300">
        <f>SUM(K10:L10)</f>
        <v>14</v>
      </c>
      <c r="N10" s="47">
        <f>SUM(H10,K10)</f>
        <v>6</v>
      </c>
      <c r="O10" s="47">
        <f>SUM(I10,L10)</f>
        <v>8</v>
      </c>
      <c r="P10" s="255">
        <f>SUM(N10:O10)</f>
        <v>14</v>
      </c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</row>
    <row r="11" spans="1:53" s="249" customFormat="1" ht="13.5" thickBot="1">
      <c r="A11" s="23" t="s">
        <v>153</v>
      </c>
      <c r="B11" s="40" t="s">
        <v>46</v>
      </c>
      <c r="C11" s="170" t="s">
        <v>20</v>
      </c>
      <c r="D11" s="461"/>
      <c r="E11" s="462">
        <v>0</v>
      </c>
      <c r="F11" s="91">
        <v>0</v>
      </c>
      <c r="G11" s="91">
        <f>SUM(E11:F11)</f>
        <v>0</v>
      </c>
      <c r="H11" s="91">
        <v>0</v>
      </c>
      <c r="I11" s="91">
        <v>0</v>
      </c>
      <c r="J11" s="91">
        <f>SUM(H11:I11)</f>
        <v>0</v>
      </c>
      <c r="K11" s="91">
        <v>0</v>
      </c>
      <c r="L11" s="91">
        <v>0</v>
      </c>
      <c r="M11" s="98">
        <f>SUM(K11:L11)</f>
        <v>0</v>
      </c>
      <c r="N11" s="47">
        <f>SUM(H11,K11)</f>
        <v>0</v>
      </c>
      <c r="O11" s="47">
        <f>SUM(I11,L11)</f>
        <v>0</v>
      </c>
      <c r="P11" s="255">
        <f>SUM(N11:O11)</f>
        <v>0</v>
      </c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</row>
    <row r="12" spans="1:53" s="299" customFormat="1" ht="13.5" thickBot="1">
      <c r="A12" s="643" t="s">
        <v>32</v>
      </c>
      <c r="B12" s="643"/>
      <c r="C12" s="643"/>
      <c r="D12" s="643"/>
      <c r="E12" s="297">
        <f>SUM(E10:E11)</f>
        <v>0</v>
      </c>
      <c r="F12" s="297">
        <f aca="true" t="shared" si="0" ref="F12:P12">SUM(F10:F11)</f>
        <v>0</v>
      </c>
      <c r="G12" s="297">
        <f t="shared" si="0"/>
        <v>0</v>
      </c>
      <c r="H12" s="297">
        <f t="shared" si="0"/>
        <v>0</v>
      </c>
      <c r="I12" s="297">
        <f t="shared" si="0"/>
        <v>0</v>
      </c>
      <c r="J12" s="297">
        <f t="shared" si="0"/>
        <v>0</v>
      </c>
      <c r="K12" s="297">
        <f t="shared" si="0"/>
        <v>6</v>
      </c>
      <c r="L12" s="297">
        <f t="shared" si="0"/>
        <v>8</v>
      </c>
      <c r="M12" s="297">
        <f t="shared" si="0"/>
        <v>14</v>
      </c>
      <c r="N12" s="297">
        <f t="shared" si="0"/>
        <v>6</v>
      </c>
      <c r="O12" s="297">
        <f t="shared" si="0"/>
        <v>8</v>
      </c>
      <c r="P12" s="297">
        <f t="shared" si="0"/>
        <v>14</v>
      </c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</row>
    <row r="13" spans="1:53" s="254" customFormat="1" ht="12.75">
      <c r="A13" s="61"/>
      <c r="B13" s="61"/>
      <c r="C13" s="61"/>
      <c r="D13" s="6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</row>
    <row r="14" spans="1:53" s="254" customFormat="1" ht="13.5" thickBot="1">
      <c r="A14" s="61"/>
      <c r="B14" s="61"/>
      <c r="C14" s="61"/>
      <c r="D14" s="61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56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</row>
    <row r="15" spans="1:16" ht="13.5" thickBot="1">
      <c r="A15" s="629" t="s">
        <v>65</v>
      </c>
      <c r="B15" s="629"/>
      <c r="C15" s="629"/>
      <c r="D15" s="629"/>
      <c r="E15" s="629"/>
      <c r="F15" s="629"/>
      <c r="G15" s="629"/>
      <c r="H15" s="630" t="s">
        <v>6</v>
      </c>
      <c r="I15" s="630"/>
      <c r="J15" s="630"/>
      <c r="K15" s="630"/>
      <c r="L15" s="630"/>
      <c r="M15" s="630"/>
      <c r="N15" s="630"/>
      <c r="O15" s="630"/>
      <c r="P15" s="630"/>
    </row>
    <row r="16" spans="1:16" ht="13.5" thickBot="1">
      <c r="A16" s="261" t="s">
        <v>7</v>
      </c>
      <c r="B16" s="356" t="s">
        <v>49</v>
      </c>
      <c r="C16" s="261" t="s">
        <v>9</v>
      </c>
      <c r="D16" s="239"/>
      <c r="E16" s="636" t="s">
        <v>10</v>
      </c>
      <c r="F16" s="636"/>
      <c r="G16" s="636"/>
      <c r="H16" s="637" t="s">
        <v>11</v>
      </c>
      <c r="I16" s="636"/>
      <c r="J16" s="636"/>
      <c r="K16" s="636" t="s">
        <v>12</v>
      </c>
      <c r="L16" s="636"/>
      <c r="M16" s="636"/>
      <c r="N16" s="636" t="s">
        <v>13</v>
      </c>
      <c r="O16" s="636"/>
      <c r="P16" s="636"/>
    </row>
    <row r="17" spans="1:16" ht="13.5" thickBot="1">
      <c r="A17" s="427" t="s">
        <v>45</v>
      </c>
      <c r="B17" s="356" t="s">
        <v>49</v>
      </c>
      <c r="C17" s="261" t="s">
        <v>9</v>
      </c>
      <c r="D17" s="191"/>
      <c r="E17" s="153" t="s">
        <v>15</v>
      </c>
      <c r="F17" s="153" t="s">
        <v>16</v>
      </c>
      <c r="G17" s="153" t="s">
        <v>17</v>
      </c>
      <c r="H17" s="153" t="s">
        <v>15</v>
      </c>
      <c r="I17" s="153" t="s">
        <v>16</v>
      </c>
      <c r="J17" s="153" t="s">
        <v>17</v>
      </c>
      <c r="K17" s="153" t="s">
        <v>15</v>
      </c>
      <c r="L17" s="153" t="s">
        <v>16</v>
      </c>
      <c r="M17" s="153" t="s">
        <v>17</v>
      </c>
      <c r="N17" s="153" t="s">
        <v>15</v>
      </c>
      <c r="O17" s="153" t="s">
        <v>16</v>
      </c>
      <c r="P17" s="153" t="s">
        <v>17</v>
      </c>
    </row>
    <row r="18" spans="1:53" s="6" customFormat="1" ht="13.5" thickBot="1">
      <c r="A18" s="31" t="s">
        <v>78</v>
      </c>
      <c r="B18" s="32" t="s">
        <v>70</v>
      </c>
      <c r="C18" s="7" t="s">
        <v>67</v>
      </c>
      <c r="D18" s="190"/>
      <c r="E18" s="186">
        <v>0</v>
      </c>
      <c r="F18" s="36">
        <v>0</v>
      </c>
      <c r="G18" s="36">
        <f>SUM(E18:F18)</f>
        <v>0</v>
      </c>
      <c r="H18" s="36">
        <v>0</v>
      </c>
      <c r="I18" s="36">
        <v>0</v>
      </c>
      <c r="J18" s="36">
        <f>SUM(H18:I18)</f>
        <v>0</v>
      </c>
      <c r="K18" s="36">
        <v>4</v>
      </c>
      <c r="L18" s="36">
        <v>3</v>
      </c>
      <c r="M18" s="36">
        <f>SUM(K18:L18)</f>
        <v>7</v>
      </c>
      <c r="N18" s="47">
        <f>SUM(H18,K18)</f>
        <v>4</v>
      </c>
      <c r="O18" s="47">
        <f>SUM(I18,L18)</f>
        <v>3</v>
      </c>
      <c r="P18" s="108">
        <f>SUM(N18:O18)</f>
        <v>7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</row>
    <row r="19" spans="1:16" ht="13.5" thickBot="1">
      <c r="A19" s="616" t="s">
        <v>32</v>
      </c>
      <c r="B19" s="617"/>
      <c r="C19" s="618"/>
      <c r="D19" s="436"/>
      <c r="E19" s="159">
        <f>SUM(E18:E18)</f>
        <v>0</v>
      </c>
      <c r="F19" s="159">
        <f aca="true" t="shared" si="1" ref="F19:P19">SUM(F18:F18)</f>
        <v>0</v>
      </c>
      <c r="G19" s="159">
        <f t="shared" si="1"/>
        <v>0</v>
      </c>
      <c r="H19" s="159">
        <f t="shared" si="1"/>
        <v>0</v>
      </c>
      <c r="I19" s="159">
        <f t="shared" si="1"/>
        <v>0</v>
      </c>
      <c r="J19" s="159">
        <f t="shared" si="1"/>
        <v>0</v>
      </c>
      <c r="K19" s="159">
        <f t="shared" si="1"/>
        <v>4</v>
      </c>
      <c r="L19" s="159">
        <f t="shared" si="1"/>
        <v>3</v>
      </c>
      <c r="M19" s="159">
        <f t="shared" si="1"/>
        <v>7</v>
      </c>
      <c r="N19" s="159">
        <f t="shared" si="1"/>
        <v>4</v>
      </c>
      <c r="O19" s="159">
        <f t="shared" si="1"/>
        <v>3</v>
      </c>
      <c r="P19" s="159">
        <f t="shared" si="1"/>
        <v>7</v>
      </c>
    </row>
    <row r="20" spans="1:16" ht="12.75" customHeight="1">
      <c r="A20" s="56"/>
      <c r="B20" s="56"/>
      <c r="C20" s="56"/>
      <c r="D20" s="5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 ht="12.75" customHeight="1" thickBot="1">
      <c r="A21" s="56"/>
      <c r="B21" s="56"/>
      <c r="C21" s="56"/>
      <c r="D21" s="5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ht="12.75" customHeight="1" thickBot="1">
      <c r="A22" s="156" t="s">
        <v>45</v>
      </c>
      <c r="B22" s="356" t="s">
        <v>49</v>
      </c>
      <c r="C22" s="261" t="s">
        <v>9</v>
      </c>
      <c r="D22" s="181"/>
      <c r="E22" s="153" t="s">
        <v>15</v>
      </c>
      <c r="F22" s="153" t="s">
        <v>16</v>
      </c>
      <c r="G22" s="153" t="s">
        <v>17</v>
      </c>
      <c r="H22" s="153" t="s">
        <v>15</v>
      </c>
      <c r="I22" s="153" t="s">
        <v>16</v>
      </c>
      <c r="J22" s="153" t="s">
        <v>17</v>
      </c>
      <c r="K22" s="153" t="s">
        <v>15</v>
      </c>
      <c r="L22" s="153" t="s">
        <v>16</v>
      </c>
      <c r="M22" s="153" t="s">
        <v>17</v>
      </c>
      <c r="N22" s="153" t="s">
        <v>15</v>
      </c>
      <c r="O22" s="153" t="s">
        <v>16</v>
      </c>
      <c r="P22" s="153" t="s">
        <v>17</v>
      </c>
    </row>
    <row r="23" spans="1:16" s="295" customFormat="1" ht="12.75" customHeight="1">
      <c r="A23" s="479" t="s">
        <v>38</v>
      </c>
      <c r="B23" s="480" t="s">
        <v>225</v>
      </c>
      <c r="C23" s="481" t="s">
        <v>83</v>
      </c>
      <c r="D23" s="482"/>
      <c r="E23" s="483">
        <v>0</v>
      </c>
      <c r="F23" s="484">
        <v>0</v>
      </c>
      <c r="G23" s="484">
        <f>SUM(E23:F23)</f>
        <v>0</v>
      </c>
      <c r="H23" s="484">
        <v>0</v>
      </c>
      <c r="I23" s="484">
        <v>0</v>
      </c>
      <c r="J23" s="484">
        <f>SUM(H23:I23)</f>
        <v>0</v>
      </c>
      <c r="K23" s="484">
        <v>7</v>
      </c>
      <c r="L23" s="484">
        <v>7</v>
      </c>
      <c r="M23" s="484">
        <f>SUM(K23:L23)</f>
        <v>14</v>
      </c>
      <c r="N23" s="484">
        <f>SUM(H23,K23)</f>
        <v>7</v>
      </c>
      <c r="O23" s="484">
        <f>SUM(I23,L23)</f>
        <v>7</v>
      </c>
      <c r="P23" s="485">
        <f>SUM(N23:O23)</f>
        <v>14</v>
      </c>
    </row>
    <row r="24" spans="1:16" ht="26.25" thickBot="1">
      <c r="A24" s="31" t="s">
        <v>100</v>
      </c>
      <c r="B24" s="32" t="s">
        <v>101</v>
      </c>
      <c r="C24" s="210" t="s">
        <v>102</v>
      </c>
      <c r="D24" s="190"/>
      <c r="E24" s="186">
        <v>0</v>
      </c>
      <c r="F24" s="36">
        <v>0</v>
      </c>
      <c r="G24" s="315">
        <f>SUM(E24:F24)</f>
        <v>0</v>
      </c>
      <c r="H24" s="316">
        <v>0</v>
      </c>
      <c r="I24" s="316">
        <v>0</v>
      </c>
      <c r="J24" s="315">
        <f>SUM(H24:I24)</f>
        <v>0</v>
      </c>
      <c r="K24" s="316">
        <v>0</v>
      </c>
      <c r="L24" s="316">
        <v>0</v>
      </c>
      <c r="M24" s="315">
        <f>SUM(K24:L24)</f>
        <v>0</v>
      </c>
      <c r="N24" s="315">
        <f>SUM(H24,K24)</f>
        <v>0</v>
      </c>
      <c r="O24" s="315">
        <f>SUM(I24,L24)</f>
        <v>0</v>
      </c>
      <c r="P24" s="335">
        <f>SUM(N24:O24)</f>
        <v>0</v>
      </c>
    </row>
    <row r="25" spans="1:16" ht="13.5" thickBot="1">
      <c r="A25" s="659" t="s">
        <v>32</v>
      </c>
      <c r="B25" s="659"/>
      <c r="C25" s="659"/>
      <c r="D25" s="616"/>
      <c r="E25" s="157">
        <f>SUM(E23:E24)</f>
        <v>0</v>
      </c>
      <c r="F25" s="157">
        <f aca="true" t="shared" si="2" ref="F25:P25">SUM(F23:F24)</f>
        <v>0</v>
      </c>
      <c r="G25" s="157">
        <f t="shared" si="2"/>
        <v>0</v>
      </c>
      <c r="H25" s="157">
        <f t="shared" si="2"/>
        <v>0</v>
      </c>
      <c r="I25" s="157">
        <f t="shared" si="2"/>
        <v>0</v>
      </c>
      <c r="J25" s="157">
        <f t="shared" si="2"/>
        <v>0</v>
      </c>
      <c r="K25" s="157">
        <f t="shared" si="2"/>
        <v>7</v>
      </c>
      <c r="L25" s="157">
        <f t="shared" si="2"/>
        <v>7</v>
      </c>
      <c r="M25" s="157">
        <f t="shared" si="2"/>
        <v>14</v>
      </c>
      <c r="N25" s="157">
        <f t="shared" si="2"/>
        <v>7</v>
      </c>
      <c r="O25" s="157">
        <f t="shared" si="2"/>
        <v>7</v>
      </c>
      <c r="P25" s="157">
        <f t="shared" si="2"/>
        <v>14</v>
      </c>
    </row>
    <row r="26" spans="1:16" ht="12.75">
      <c r="A26" s="63"/>
      <c r="B26" s="63"/>
      <c r="C26" s="63"/>
      <c r="D26" s="63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13.5" thickBot="1">
      <c r="A27" s="63"/>
      <c r="B27" s="63"/>
      <c r="C27" s="63"/>
      <c r="D27" s="63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ht="11.25" customHeight="1" thickBot="1">
      <c r="A28" s="645" t="s">
        <v>108</v>
      </c>
      <c r="B28" s="646"/>
      <c r="C28" s="646"/>
      <c r="D28" s="646"/>
      <c r="E28" s="646"/>
      <c r="F28" s="646"/>
      <c r="G28" s="646"/>
      <c r="H28" s="639" t="s">
        <v>6</v>
      </c>
      <c r="I28" s="639"/>
      <c r="J28" s="639"/>
      <c r="K28" s="639"/>
      <c r="L28" s="639"/>
      <c r="M28" s="639"/>
      <c r="N28" s="639"/>
      <c r="O28" s="639"/>
      <c r="P28" s="640"/>
    </row>
    <row r="29" spans="1:16" ht="13.5" thickBot="1">
      <c r="A29" s="357" t="s">
        <v>7</v>
      </c>
      <c r="B29" s="358" t="s">
        <v>49</v>
      </c>
      <c r="C29" s="357" t="s">
        <v>9</v>
      </c>
      <c r="D29" s="294"/>
      <c r="E29" s="670" t="s">
        <v>10</v>
      </c>
      <c r="F29" s="670"/>
      <c r="G29" s="670"/>
      <c r="H29" s="671" t="s">
        <v>11</v>
      </c>
      <c r="I29" s="670"/>
      <c r="J29" s="670"/>
      <c r="K29" s="670" t="s">
        <v>12</v>
      </c>
      <c r="L29" s="670"/>
      <c r="M29" s="670"/>
      <c r="N29" s="670" t="s">
        <v>13</v>
      </c>
      <c r="O29" s="670"/>
      <c r="P29" s="670"/>
    </row>
    <row r="30" spans="1:53" s="249" customFormat="1" ht="13.5" thickBot="1">
      <c r="A30" s="427" t="s">
        <v>45</v>
      </c>
      <c r="B30" s="356" t="s">
        <v>49</v>
      </c>
      <c r="C30" s="261" t="s">
        <v>9</v>
      </c>
      <c r="D30" s="191"/>
      <c r="E30" s="153" t="s">
        <v>15</v>
      </c>
      <c r="F30" s="153" t="s">
        <v>16</v>
      </c>
      <c r="G30" s="153" t="s">
        <v>17</v>
      </c>
      <c r="H30" s="153" t="s">
        <v>15</v>
      </c>
      <c r="I30" s="153" t="s">
        <v>16</v>
      </c>
      <c r="J30" s="153" t="s">
        <v>17</v>
      </c>
      <c r="K30" s="153" t="s">
        <v>15</v>
      </c>
      <c r="L30" s="153" t="s">
        <v>16</v>
      </c>
      <c r="M30" s="153" t="s">
        <v>17</v>
      </c>
      <c r="N30" s="153" t="s">
        <v>15</v>
      </c>
      <c r="O30" s="153" t="s">
        <v>16</v>
      </c>
      <c r="P30" s="153" t="s">
        <v>17</v>
      </c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</row>
    <row r="31" spans="1:53" s="6" customFormat="1" ht="12" customHeight="1" thickBot="1">
      <c r="A31" s="29" t="s">
        <v>79</v>
      </c>
      <c r="B31" s="40" t="s">
        <v>80</v>
      </c>
      <c r="C31" s="525" t="s">
        <v>20</v>
      </c>
      <c r="D31" s="526"/>
      <c r="E31" s="182">
        <v>0</v>
      </c>
      <c r="F31" s="37">
        <v>0</v>
      </c>
      <c r="G31" s="36">
        <f>SUM(E31:F31)</f>
        <v>0</v>
      </c>
      <c r="H31" s="37">
        <v>16</v>
      </c>
      <c r="I31" s="37">
        <v>3</v>
      </c>
      <c r="J31" s="36">
        <f>SUM(H31:I31)</f>
        <v>19</v>
      </c>
      <c r="K31" s="37">
        <v>19</v>
      </c>
      <c r="L31" s="37">
        <v>20</v>
      </c>
      <c r="M31" s="36">
        <f>SUM(K31:L31)</f>
        <v>39</v>
      </c>
      <c r="N31" s="47">
        <f>H31+K31</f>
        <v>35</v>
      </c>
      <c r="O31" s="47">
        <f>I31+L31</f>
        <v>23</v>
      </c>
      <c r="P31" s="108">
        <f>SUM(N31:O31)</f>
        <v>58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</row>
    <row r="32" spans="1:16" ht="11.25" customHeight="1" thickBot="1">
      <c r="A32" s="616" t="s">
        <v>32</v>
      </c>
      <c r="B32" s="617"/>
      <c r="C32" s="618"/>
      <c r="D32" s="436"/>
      <c r="E32" s="159">
        <f aca="true" t="shared" si="3" ref="E32:P32">SUM(E31:E31)</f>
        <v>0</v>
      </c>
      <c r="F32" s="159">
        <f t="shared" si="3"/>
        <v>0</v>
      </c>
      <c r="G32" s="159">
        <f t="shared" si="3"/>
        <v>0</v>
      </c>
      <c r="H32" s="159">
        <f t="shared" si="3"/>
        <v>16</v>
      </c>
      <c r="I32" s="159">
        <f t="shared" si="3"/>
        <v>3</v>
      </c>
      <c r="J32" s="159">
        <f t="shared" si="3"/>
        <v>19</v>
      </c>
      <c r="K32" s="159">
        <f t="shared" si="3"/>
        <v>19</v>
      </c>
      <c r="L32" s="159">
        <f t="shared" si="3"/>
        <v>20</v>
      </c>
      <c r="M32" s="159">
        <f t="shared" si="3"/>
        <v>39</v>
      </c>
      <c r="N32" s="159">
        <f t="shared" si="3"/>
        <v>35</v>
      </c>
      <c r="O32" s="159">
        <f t="shared" si="3"/>
        <v>23</v>
      </c>
      <c r="P32" s="159">
        <f t="shared" si="3"/>
        <v>58</v>
      </c>
    </row>
    <row r="33" spans="1:16" ht="12.75">
      <c r="A33" s="61"/>
      <c r="B33" s="61"/>
      <c r="C33" s="61"/>
      <c r="D33" s="61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</row>
    <row r="34" spans="1:16" ht="13.5" thickBot="1">
      <c r="A34" s="61"/>
      <c r="B34" s="61"/>
      <c r="C34" s="61"/>
      <c r="D34" s="61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</row>
    <row r="35" spans="1:53" s="296" customFormat="1" ht="13.5" thickBot="1">
      <c r="A35" s="156" t="s">
        <v>7</v>
      </c>
      <c r="B35" s="356" t="s">
        <v>49</v>
      </c>
      <c r="C35" s="261" t="s">
        <v>9</v>
      </c>
      <c r="D35" s="275"/>
      <c r="E35" s="636" t="s">
        <v>10</v>
      </c>
      <c r="F35" s="636"/>
      <c r="G35" s="636"/>
      <c r="H35" s="637" t="s">
        <v>11</v>
      </c>
      <c r="I35" s="637"/>
      <c r="J35" s="637"/>
      <c r="K35" s="636" t="s">
        <v>12</v>
      </c>
      <c r="L35" s="636"/>
      <c r="M35" s="636"/>
      <c r="N35" s="636" t="s">
        <v>13</v>
      </c>
      <c r="O35" s="636"/>
      <c r="P35" s="636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</row>
    <row r="36" spans="1:53" s="6" customFormat="1" ht="13.5" thickBot="1">
      <c r="A36" s="156" t="s">
        <v>45</v>
      </c>
      <c r="B36" s="152"/>
      <c r="C36" s="152"/>
      <c r="D36" s="152"/>
      <c r="E36" s="208" t="s">
        <v>15</v>
      </c>
      <c r="F36" s="208" t="s">
        <v>16</v>
      </c>
      <c r="G36" s="208" t="s">
        <v>17</v>
      </c>
      <c r="H36" s="208" t="s">
        <v>15</v>
      </c>
      <c r="I36" s="208" t="s">
        <v>16</v>
      </c>
      <c r="J36" s="208" t="s">
        <v>17</v>
      </c>
      <c r="K36" s="208" t="s">
        <v>15</v>
      </c>
      <c r="L36" s="208" t="s">
        <v>16</v>
      </c>
      <c r="M36" s="208" t="s">
        <v>17</v>
      </c>
      <c r="N36" s="208" t="s">
        <v>15</v>
      </c>
      <c r="O36" s="208" t="s">
        <v>16</v>
      </c>
      <c r="P36" s="208" t="s">
        <v>17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</row>
    <row r="37" spans="1:53" s="296" customFormat="1" ht="13.5" thickBot="1">
      <c r="A37" s="517" t="s">
        <v>69</v>
      </c>
      <c r="B37" s="506" t="s">
        <v>199</v>
      </c>
      <c r="C37" s="518" t="s">
        <v>192</v>
      </c>
      <c r="D37" s="519"/>
      <c r="E37" s="520">
        <v>0</v>
      </c>
      <c r="F37" s="520">
        <v>0</v>
      </c>
      <c r="G37" s="520">
        <f>SUM(E37:F37)</f>
        <v>0</v>
      </c>
      <c r="H37" s="521">
        <v>0</v>
      </c>
      <c r="I37" s="521">
        <v>0</v>
      </c>
      <c r="J37" s="521">
        <f>SUM(H37:I37)</f>
        <v>0</v>
      </c>
      <c r="K37" s="520">
        <v>8</v>
      </c>
      <c r="L37" s="520">
        <v>0</v>
      </c>
      <c r="M37" s="520">
        <f>SUM(K37,L37)</f>
        <v>8</v>
      </c>
      <c r="N37" s="520">
        <f>SUM(H37,K37)</f>
        <v>8</v>
      </c>
      <c r="O37" s="520">
        <f>SUM(I37,L37)</f>
        <v>0</v>
      </c>
      <c r="P37" s="522">
        <f>SUM(N37:O37)</f>
        <v>8</v>
      </c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</row>
    <row r="38" spans="1:53" s="6" customFormat="1" ht="12" customHeight="1" thickBot="1">
      <c r="A38" s="677" t="s">
        <v>32</v>
      </c>
      <c r="B38" s="677"/>
      <c r="C38" s="677"/>
      <c r="D38" s="677"/>
      <c r="E38" s="330">
        <f aca="true" t="shared" si="4" ref="E38:P38">E37</f>
        <v>0</v>
      </c>
      <c r="F38" s="330">
        <f t="shared" si="4"/>
        <v>0</v>
      </c>
      <c r="G38" s="330">
        <f t="shared" si="4"/>
        <v>0</v>
      </c>
      <c r="H38" s="330">
        <f t="shared" si="4"/>
        <v>0</v>
      </c>
      <c r="I38" s="330">
        <f t="shared" si="4"/>
        <v>0</v>
      </c>
      <c r="J38" s="330">
        <f t="shared" si="4"/>
        <v>0</v>
      </c>
      <c r="K38" s="330">
        <f t="shared" si="4"/>
        <v>8</v>
      </c>
      <c r="L38" s="330">
        <f t="shared" si="4"/>
        <v>0</v>
      </c>
      <c r="M38" s="330">
        <f t="shared" si="4"/>
        <v>8</v>
      </c>
      <c r="N38" s="330">
        <f t="shared" si="4"/>
        <v>8</v>
      </c>
      <c r="O38" s="330">
        <f t="shared" si="4"/>
        <v>0</v>
      </c>
      <c r="P38" s="330">
        <f t="shared" si="4"/>
        <v>8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</row>
    <row r="39" spans="1:53" s="6" customFormat="1" ht="12" customHeight="1" thickBot="1">
      <c r="A39" s="7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</row>
    <row r="40" spans="1:16" ht="13.5" thickBot="1">
      <c r="A40" s="156" t="s">
        <v>45</v>
      </c>
      <c r="B40" s="152"/>
      <c r="C40" s="152"/>
      <c r="D40" s="152"/>
      <c r="E40" s="153" t="s">
        <v>15</v>
      </c>
      <c r="F40" s="153" t="s">
        <v>16</v>
      </c>
      <c r="G40" s="153" t="s">
        <v>17</v>
      </c>
      <c r="H40" s="153" t="s">
        <v>15</v>
      </c>
      <c r="I40" s="153" t="s">
        <v>16</v>
      </c>
      <c r="J40" s="153" t="s">
        <v>17</v>
      </c>
      <c r="K40" s="153" t="s">
        <v>15</v>
      </c>
      <c r="L40" s="153" t="s">
        <v>16</v>
      </c>
      <c r="M40" s="153" t="s">
        <v>17</v>
      </c>
      <c r="N40" s="153" t="s">
        <v>15</v>
      </c>
      <c r="O40" s="153" t="s">
        <v>16</v>
      </c>
      <c r="P40" s="153" t="s">
        <v>17</v>
      </c>
    </row>
    <row r="41" spans="1:16" ht="24.75" thickBot="1">
      <c r="A41" s="438" t="s">
        <v>135</v>
      </c>
      <c r="B41" s="237" t="s">
        <v>136</v>
      </c>
      <c r="C41" s="4" t="s">
        <v>83</v>
      </c>
      <c r="D41" s="60"/>
      <c r="E41" s="168">
        <v>0</v>
      </c>
      <c r="F41" s="25">
        <v>0</v>
      </c>
      <c r="G41" s="25">
        <f>SUM(E41:F41)</f>
        <v>0</v>
      </c>
      <c r="H41" s="169">
        <v>0</v>
      </c>
      <c r="I41" s="169">
        <v>0</v>
      </c>
      <c r="J41" s="169">
        <f>SUM(H41:I41)</f>
        <v>0</v>
      </c>
      <c r="K41" s="25">
        <v>0</v>
      </c>
      <c r="L41" s="25">
        <v>1</v>
      </c>
      <c r="M41" s="25">
        <f>SUM(K41,L41)</f>
        <v>1</v>
      </c>
      <c r="N41" s="25">
        <f>SUM(H41,K41)</f>
        <v>0</v>
      </c>
      <c r="O41" s="25">
        <f>SUM(I41,L41)</f>
        <v>1</v>
      </c>
      <c r="P41" s="26">
        <f>SUM(N41:O41)</f>
        <v>1</v>
      </c>
    </row>
    <row r="42" spans="1:53" s="6" customFormat="1" ht="13.5" thickBot="1">
      <c r="A42" s="659" t="s">
        <v>32</v>
      </c>
      <c r="B42" s="659"/>
      <c r="C42" s="659"/>
      <c r="D42" s="659"/>
      <c r="E42" s="155">
        <f>SUM(E41:E41)</f>
        <v>0</v>
      </c>
      <c r="F42" s="155">
        <f aca="true" t="shared" si="5" ref="F42:P42">SUM(F41:F41)</f>
        <v>0</v>
      </c>
      <c r="G42" s="155">
        <f t="shared" si="5"/>
        <v>0</v>
      </c>
      <c r="H42" s="155">
        <f t="shared" si="5"/>
        <v>0</v>
      </c>
      <c r="I42" s="155">
        <f t="shared" si="5"/>
        <v>0</v>
      </c>
      <c r="J42" s="155">
        <f t="shared" si="5"/>
        <v>0</v>
      </c>
      <c r="K42" s="155">
        <f t="shared" si="5"/>
        <v>0</v>
      </c>
      <c r="L42" s="155">
        <f t="shared" si="5"/>
        <v>1</v>
      </c>
      <c r="M42" s="155">
        <f t="shared" si="5"/>
        <v>1</v>
      </c>
      <c r="N42" s="155">
        <f t="shared" si="5"/>
        <v>0</v>
      </c>
      <c r="O42" s="155">
        <f t="shared" si="5"/>
        <v>1</v>
      </c>
      <c r="P42" s="155">
        <f t="shared" si="5"/>
        <v>1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</row>
    <row r="43" spans="1:53" s="6" customFormat="1" ht="13.5" thickBot="1">
      <c r="A43" s="61"/>
      <c r="B43" s="61"/>
      <c r="C43" s="61"/>
      <c r="D43" s="61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</row>
    <row r="44" spans="1:16" ht="15.75" thickBot="1">
      <c r="A44" s="679" t="s">
        <v>261</v>
      </c>
      <c r="B44" s="680"/>
      <c r="C44" s="680"/>
      <c r="D44" s="681"/>
      <c r="E44" s="54">
        <f>E12+E19+E25+E32+E38+E42</f>
        <v>0</v>
      </c>
      <c r="F44" s="54">
        <f aca="true" t="shared" si="6" ref="F44:P44">F12+F19+F25+F32+F38+F42</f>
        <v>0</v>
      </c>
      <c r="G44" s="54">
        <f t="shared" si="6"/>
        <v>0</v>
      </c>
      <c r="H44" s="54">
        <f t="shared" si="6"/>
        <v>16</v>
      </c>
      <c r="I44" s="54">
        <f t="shared" si="6"/>
        <v>3</v>
      </c>
      <c r="J44" s="54">
        <f t="shared" si="6"/>
        <v>19</v>
      </c>
      <c r="K44" s="54">
        <f t="shared" si="6"/>
        <v>44</v>
      </c>
      <c r="L44" s="54">
        <f t="shared" si="6"/>
        <v>39</v>
      </c>
      <c r="M44" s="54">
        <f t="shared" si="6"/>
        <v>83</v>
      </c>
      <c r="N44" s="54">
        <f t="shared" si="6"/>
        <v>60</v>
      </c>
      <c r="O44" s="54">
        <f t="shared" si="6"/>
        <v>42</v>
      </c>
      <c r="P44" s="54">
        <f t="shared" si="6"/>
        <v>102</v>
      </c>
    </row>
    <row r="45" spans="1:16" ht="15">
      <c r="A45" s="351"/>
      <c r="B45" s="351"/>
      <c r="C45" s="351"/>
      <c r="D45" s="351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5">
      <c r="A46" s="351"/>
      <c r="B46" s="351"/>
      <c r="C46" s="351"/>
      <c r="D46" s="35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8.75">
      <c r="A47" s="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</row>
    <row r="48" spans="1:16" ht="15.7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2" ht="15">
      <c r="A49" s="76"/>
      <c r="B49" s="235"/>
    </row>
    <row r="50" spans="1:2" ht="15">
      <c r="A50" s="76"/>
      <c r="B50" s="235"/>
    </row>
    <row r="51" spans="1:16" ht="15">
      <c r="A51" s="351"/>
      <c r="B51" s="351"/>
      <c r="C51" s="351"/>
      <c r="D51" s="351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15">
      <c r="A52" s="351"/>
      <c r="B52" s="351"/>
      <c r="C52" s="351"/>
      <c r="D52" s="351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6" ht="15">
      <c r="A53" s="351"/>
      <c r="B53" s="351"/>
      <c r="C53" s="351"/>
      <c r="D53" s="351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15">
      <c r="A54" s="351"/>
      <c r="B54" s="351"/>
      <c r="C54" s="351"/>
      <c r="D54" s="351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5">
      <c r="A55" s="351"/>
      <c r="B55" s="351"/>
      <c r="C55" s="351"/>
      <c r="D55" s="351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15">
      <c r="A56" s="351"/>
      <c r="B56" s="351"/>
      <c r="C56" s="351"/>
      <c r="D56" s="351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5">
      <c r="A57" s="351"/>
      <c r="B57" s="351"/>
      <c r="C57" s="351"/>
      <c r="D57" s="351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5">
      <c r="A58" s="351"/>
      <c r="B58" s="351"/>
      <c r="C58" s="351"/>
      <c r="D58" s="351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5">
      <c r="A59" s="351"/>
      <c r="B59" s="351"/>
      <c r="C59" s="351"/>
      <c r="D59" s="351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5">
      <c r="A60" s="351"/>
      <c r="B60" s="351"/>
      <c r="C60" s="351"/>
      <c r="D60" s="351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5">
      <c r="A61" s="351"/>
      <c r="B61" s="351"/>
      <c r="C61" s="351"/>
      <c r="D61" s="351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5">
      <c r="A62" s="351"/>
      <c r="B62" s="351"/>
      <c r="C62" s="351"/>
      <c r="D62" s="351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5">
      <c r="A63" s="351"/>
      <c r="B63" s="351"/>
      <c r="C63" s="351"/>
      <c r="D63" s="351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ht="15">
      <c r="A64" s="351"/>
      <c r="B64" s="351"/>
      <c r="C64" s="351"/>
      <c r="D64" s="351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ht="15">
      <c r="A65" s="351"/>
      <c r="B65" s="351"/>
      <c r="C65" s="351"/>
      <c r="D65" s="351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15">
      <c r="A66" s="351"/>
      <c r="B66" s="351"/>
      <c r="C66" s="351"/>
      <c r="D66" s="351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 ht="15">
      <c r="A67" s="351"/>
      <c r="B67" s="351"/>
      <c r="C67" s="351"/>
      <c r="D67" s="351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5">
      <c r="A68" s="351"/>
      <c r="B68" s="351"/>
      <c r="C68" s="351"/>
      <c r="D68" s="351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5">
      <c r="A69" s="351"/>
      <c r="B69" s="351"/>
      <c r="C69" s="351"/>
      <c r="D69" s="351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5">
      <c r="A70" s="351"/>
      <c r="B70" s="351"/>
      <c r="C70" s="351"/>
      <c r="D70" s="351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1:16" ht="15">
      <c r="A71" s="351"/>
      <c r="B71" s="351"/>
      <c r="C71" s="351"/>
      <c r="D71" s="351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5">
      <c r="A72" s="351"/>
      <c r="B72" s="351"/>
      <c r="C72" s="351"/>
      <c r="D72" s="351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5">
      <c r="A73" s="351"/>
      <c r="B73" s="351"/>
      <c r="C73" s="351"/>
      <c r="D73" s="351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5">
      <c r="A74" s="351"/>
      <c r="B74" s="351"/>
      <c r="C74" s="351"/>
      <c r="D74" s="351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5">
      <c r="A75" s="351"/>
      <c r="B75" s="351"/>
      <c r="C75" s="351"/>
      <c r="D75" s="351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5">
      <c r="A76" s="351"/>
      <c r="B76" s="351"/>
      <c r="C76" s="351"/>
      <c r="D76" s="351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5">
      <c r="A77" s="351"/>
      <c r="B77" s="351"/>
      <c r="C77" s="351"/>
      <c r="D77" s="351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5">
      <c r="A78" s="351"/>
      <c r="B78" s="351"/>
      <c r="C78" s="351"/>
      <c r="D78" s="351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5">
      <c r="A79" s="351"/>
      <c r="B79" s="351"/>
      <c r="C79" s="351"/>
      <c r="D79" s="351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5">
      <c r="A80" s="351"/>
      <c r="B80" s="351"/>
      <c r="C80" s="351"/>
      <c r="D80" s="351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5">
      <c r="A81" s="351"/>
      <c r="B81" s="351"/>
      <c r="C81" s="351"/>
      <c r="D81" s="351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5">
      <c r="A82" s="351"/>
      <c r="B82" s="351"/>
      <c r="C82" s="351"/>
      <c r="D82" s="351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5">
      <c r="A83" s="351"/>
      <c r="B83" s="351"/>
      <c r="C83" s="351"/>
      <c r="D83" s="351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5">
      <c r="A84" s="351"/>
      <c r="B84" s="351"/>
      <c r="C84" s="351"/>
      <c r="D84" s="351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5">
      <c r="A85" s="351"/>
      <c r="B85" s="351"/>
      <c r="C85" s="351"/>
      <c r="D85" s="351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15">
      <c r="A86" s="351"/>
      <c r="B86" s="351"/>
      <c r="C86" s="351"/>
      <c r="D86" s="351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5">
      <c r="A87" s="351"/>
      <c r="B87" s="351"/>
      <c r="C87" s="351"/>
      <c r="D87" s="351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15">
      <c r="A88" s="351"/>
      <c r="B88" s="351"/>
      <c r="C88" s="351"/>
      <c r="D88" s="351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5">
      <c r="A89" s="351"/>
      <c r="B89" s="351"/>
      <c r="C89" s="351"/>
      <c r="D89" s="351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5">
      <c r="A90" s="351"/>
      <c r="B90" s="351"/>
      <c r="C90" s="351"/>
      <c r="D90" s="351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5">
      <c r="A91" s="351"/>
      <c r="B91" s="351"/>
      <c r="C91" s="351"/>
      <c r="D91" s="351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5">
      <c r="A92" s="351"/>
      <c r="B92" s="351"/>
      <c r="C92" s="351"/>
      <c r="D92" s="351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5">
      <c r="A93" s="351"/>
      <c r="B93" s="351"/>
      <c r="C93" s="351"/>
      <c r="D93" s="351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5">
      <c r="A94" s="351"/>
      <c r="B94" s="351"/>
      <c r="C94" s="351"/>
      <c r="D94" s="351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5">
      <c r="A95" s="351"/>
      <c r="B95" s="351"/>
      <c r="C95" s="351"/>
      <c r="D95" s="351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15">
      <c r="A96" s="351"/>
      <c r="B96" s="351"/>
      <c r="C96" s="351"/>
      <c r="D96" s="351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ht="15">
      <c r="A97" s="351"/>
      <c r="B97" s="351"/>
      <c r="C97" s="351"/>
      <c r="D97" s="351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</sheetData>
  <sheetProtection/>
  <mergeCells count="32">
    <mergeCell ref="A4:P4"/>
    <mergeCell ref="A1:P1"/>
    <mergeCell ref="A12:D12"/>
    <mergeCell ref="A5:P5"/>
    <mergeCell ref="A7:G7"/>
    <mergeCell ref="H7:P7"/>
    <mergeCell ref="E8:G8"/>
    <mergeCell ref="H8:J8"/>
    <mergeCell ref="K8:M8"/>
    <mergeCell ref="N8:P8"/>
    <mergeCell ref="A25:D25"/>
    <mergeCell ref="A19:C19"/>
    <mergeCell ref="A15:G15"/>
    <mergeCell ref="H15:P15"/>
    <mergeCell ref="E16:G16"/>
    <mergeCell ref="H16:J16"/>
    <mergeCell ref="K16:M16"/>
    <mergeCell ref="N16:P16"/>
    <mergeCell ref="N35:P35"/>
    <mergeCell ref="A32:C32"/>
    <mergeCell ref="A28:G28"/>
    <mergeCell ref="H28:P28"/>
    <mergeCell ref="E29:G29"/>
    <mergeCell ref="H29:J29"/>
    <mergeCell ref="K29:M29"/>
    <mergeCell ref="N29:P29"/>
    <mergeCell ref="A44:D44"/>
    <mergeCell ref="A38:D38"/>
    <mergeCell ref="A42:D42"/>
    <mergeCell ref="E35:G35"/>
    <mergeCell ref="H35:J35"/>
    <mergeCell ref="K35:M35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Admin</cp:lastModifiedBy>
  <cp:lastPrinted>2017-06-20T15:29:44Z</cp:lastPrinted>
  <dcterms:created xsi:type="dcterms:W3CDTF">2012-10-31T18:13:19Z</dcterms:created>
  <dcterms:modified xsi:type="dcterms:W3CDTF">2017-06-20T15:35:13Z</dcterms:modified>
  <cp:category/>
  <cp:version/>
  <cp:contentType/>
  <cp:contentStatus/>
</cp:coreProperties>
</file>